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795" windowWidth="15600" windowHeight="11640" activeTab="2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N36" i="4" l="1"/>
  <c r="O36" i="4"/>
  <c r="Q36" i="4"/>
  <c r="R36" i="4"/>
  <c r="N35" i="4"/>
  <c r="O35" i="4"/>
  <c r="Q35" i="4"/>
  <c r="R35" i="4"/>
  <c r="N34" i="4"/>
  <c r="O34" i="4"/>
  <c r="Q34" i="4"/>
  <c r="R3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I8" i="1"/>
  <c r="R8" i="1"/>
  <c r="I6" i="1"/>
  <c r="R6" i="1"/>
  <c r="I7" i="1"/>
  <c r="R7" i="1"/>
  <c r="I9" i="1"/>
  <c r="R9" i="1"/>
  <c r="I10" i="1"/>
  <c r="R10" i="1"/>
  <c r="I11" i="1"/>
  <c r="R11" i="1"/>
  <c r="I12" i="1"/>
  <c r="R12" i="1"/>
  <c r="I13" i="1"/>
  <c r="R13" i="1"/>
  <c r="I14" i="1"/>
  <c r="R14" i="1"/>
  <c r="I15" i="1"/>
  <c r="R15" i="1"/>
  <c r="I16" i="1"/>
  <c r="R16" i="1"/>
  <c r="I17" i="1"/>
  <c r="R17" i="1"/>
  <c r="I18" i="1"/>
  <c r="R18" i="1"/>
  <c r="I19" i="1"/>
  <c r="R19" i="1"/>
  <c r="I20" i="1"/>
  <c r="R20" i="1"/>
  <c r="I21" i="1"/>
  <c r="R21" i="1"/>
  <c r="I22" i="1"/>
  <c r="R22" i="1"/>
  <c r="I23" i="1"/>
  <c r="R23" i="1"/>
  <c r="I24" i="1"/>
  <c r="R24" i="1"/>
  <c r="I25" i="1"/>
  <c r="R25" i="1"/>
  <c r="I26" i="1"/>
  <c r="R26" i="1"/>
  <c r="I5" i="1"/>
  <c r="R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H25" i="1"/>
  <c r="H26" i="1"/>
  <c r="M12" i="1"/>
  <c r="Q12" i="1"/>
  <c r="M13" i="1"/>
  <c r="Q13" i="1"/>
  <c r="M14" i="1"/>
  <c r="Q14" i="1"/>
  <c r="M15" i="1"/>
  <c r="Q15" i="1"/>
  <c r="M16" i="1"/>
  <c r="Q16" i="1"/>
  <c r="M17" i="1"/>
  <c r="Q17" i="1"/>
  <c r="M18" i="1"/>
  <c r="Q18" i="1"/>
  <c r="M19" i="1"/>
  <c r="Q19" i="1"/>
  <c r="M20" i="1"/>
  <c r="Q20" i="1"/>
  <c r="M21" i="1"/>
  <c r="Q21" i="1"/>
  <c r="M22" i="1"/>
  <c r="Q22" i="1"/>
  <c r="M23" i="1"/>
  <c r="Q23" i="1"/>
  <c r="M24" i="1"/>
  <c r="Q24" i="1"/>
  <c r="M25" i="1"/>
  <c r="Q25" i="1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P26" i="1"/>
  <c r="Q26" i="1"/>
  <c r="P25" i="1"/>
  <c r="J36" i="4"/>
  <c r="K36" i="4"/>
  <c r="P36" i="4"/>
  <c r="J35" i="4"/>
  <c r="K35" i="4"/>
  <c r="P35" i="4"/>
  <c r="J34" i="4"/>
  <c r="K34" i="4"/>
  <c r="P34" i="4"/>
  <c r="K34" i="2"/>
  <c r="G34" i="2"/>
  <c r="P34" i="2"/>
  <c r="O34" i="2"/>
  <c r="Q34" i="2"/>
  <c r="R34" i="2"/>
  <c r="K35" i="2"/>
  <c r="G35" i="2"/>
  <c r="P35" i="2"/>
  <c r="O35" i="2"/>
  <c r="Q35" i="2"/>
  <c r="R35" i="2"/>
  <c r="K36" i="2"/>
  <c r="G36" i="2"/>
  <c r="P36" i="2"/>
  <c r="O36" i="2"/>
  <c r="Q36" i="2"/>
  <c r="R36" i="2"/>
  <c r="K33" i="2"/>
  <c r="G33" i="2"/>
  <c r="P33" i="2"/>
  <c r="O33" i="2"/>
  <c r="Q33" i="2"/>
  <c r="R33" i="2"/>
  <c r="N34" i="2"/>
  <c r="N35" i="2"/>
  <c r="N36" i="2"/>
  <c r="N33" i="2"/>
  <c r="F34" i="2"/>
  <c r="F35" i="2"/>
  <c r="F36" i="2"/>
  <c r="F32" i="2"/>
  <c r="G32" i="2"/>
  <c r="F33" i="2"/>
  <c r="J36" i="2"/>
  <c r="J35" i="2"/>
  <c r="J34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L25" i="1"/>
  <c r="L26" i="1"/>
  <c r="M26" i="1"/>
  <c r="F34" i="4"/>
  <c r="G34" i="4"/>
  <c r="F35" i="4"/>
  <c r="G35" i="4"/>
  <c r="F36" i="4"/>
  <c r="G36" i="4"/>
  <c r="G15" i="2"/>
  <c r="O15" i="2"/>
  <c r="Q15" i="2"/>
  <c r="F9" i="6"/>
  <c r="G31" i="2"/>
  <c r="O31" i="2"/>
  <c r="Q31" i="2"/>
  <c r="D15" i="6"/>
  <c r="G28" i="2"/>
  <c r="O28" i="2"/>
  <c r="Q28" i="2"/>
  <c r="D14" i="6"/>
  <c r="B13" i="3"/>
  <c r="C13" i="3"/>
  <c r="G25" i="2"/>
  <c r="P25" i="2"/>
  <c r="D13" i="3"/>
  <c r="G26" i="2"/>
  <c r="P26" i="2"/>
  <c r="E13" i="3"/>
  <c r="G27" i="2"/>
  <c r="P27" i="2"/>
  <c r="F13" i="3"/>
  <c r="I13" i="3"/>
  <c r="O25" i="2"/>
  <c r="Q25" i="2"/>
  <c r="D13" i="6"/>
  <c r="D13" i="7"/>
  <c r="V13" i="7"/>
  <c r="M8" i="1"/>
  <c r="M7" i="1"/>
  <c r="B7" i="3"/>
  <c r="Q7" i="1"/>
  <c r="Q8" i="1"/>
  <c r="B7" i="6"/>
  <c r="B7" i="7"/>
  <c r="C7" i="3"/>
  <c r="C7" i="6"/>
  <c r="C7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7"/>
  <c r="M10" i="1"/>
  <c r="M9" i="1"/>
  <c r="B8" i="3"/>
  <c r="Q9" i="1"/>
  <c r="Q10" i="1"/>
  <c r="B8" i="6"/>
  <c r="B8" i="7"/>
  <c r="C8" i="3"/>
  <c r="C8" i="6"/>
  <c r="C8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G12" i="2"/>
  <c r="P12" i="2"/>
  <c r="F8" i="3"/>
  <c r="O12" i="2"/>
  <c r="Q12" i="2"/>
  <c r="F8" i="6"/>
  <c r="F8" i="7"/>
  <c r="I8" i="7"/>
  <c r="P15" i="2"/>
  <c r="F9" i="3"/>
  <c r="F9" i="7"/>
  <c r="M11" i="1"/>
  <c r="B9" i="3"/>
  <c r="Q11" i="1"/>
  <c r="B9" i="6"/>
  <c r="B9" i="7"/>
  <c r="C9" i="3"/>
  <c r="C9" i="6"/>
  <c r="C9" i="7"/>
  <c r="G13" i="2"/>
  <c r="P13" i="2"/>
  <c r="D9" i="3"/>
  <c r="O13" i="2"/>
  <c r="Q13" i="2"/>
  <c r="D9" i="6"/>
  <c r="D9" i="7"/>
  <c r="G14" i="2"/>
  <c r="P14" i="2"/>
  <c r="E9" i="3"/>
  <c r="O14" i="2"/>
  <c r="Q14" i="2"/>
  <c r="E9" i="6"/>
  <c r="E9" i="7"/>
  <c r="I9" i="7"/>
  <c r="B10" i="3"/>
  <c r="B10" i="6"/>
  <c r="B10" i="7"/>
  <c r="C10" i="3"/>
  <c r="C10" i="6"/>
  <c r="C10" i="7"/>
  <c r="G16" i="2"/>
  <c r="P16" i="2"/>
  <c r="D10" i="3"/>
  <c r="O16" i="2"/>
  <c r="Q16" i="2"/>
  <c r="D10" i="6"/>
  <c r="D10" i="7"/>
  <c r="G17" i="2"/>
  <c r="P17" i="2"/>
  <c r="E10" i="3"/>
  <c r="O17" i="2"/>
  <c r="Q17" i="2"/>
  <c r="E10" i="6"/>
  <c r="E10" i="7"/>
  <c r="G18" i="2"/>
  <c r="P18" i="2"/>
  <c r="F10" i="3"/>
  <c r="O18" i="2"/>
  <c r="Q18" i="2"/>
  <c r="F10" i="6"/>
  <c r="F10" i="7"/>
  <c r="I10" i="7"/>
  <c r="B11" i="3"/>
  <c r="B11" i="6"/>
  <c r="B11" i="7"/>
  <c r="C11" i="3"/>
  <c r="C11" i="6"/>
  <c r="C11" i="7"/>
  <c r="G21" i="2"/>
  <c r="O21" i="2"/>
  <c r="Q21" i="2"/>
  <c r="F11" i="6"/>
  <c r="F11" i="7"/>
  <c r="G19" i="2"/>
  <c r="P19" i="2"/>
  <c r="D11" i="3"/>
  <c r="O19" i="2"/>
  <c r="Q19" i="2"/>
  <c r="D11" i="6"/>
  <c r="D11" i="7"/>
  <c r="G20" i="2"/>
  <c r="P20" i="2"/>
  <c r="E11" i="3"/>
  <c r="O20" i="2"/>
  <c r="Q20" i="2"/>
  <c r="E11" i="6"/>
  <c r="E11" i="7"/>
  <c r="I11" i="7"/>
  <c r="B12" i="3"/>
  <c r="B12" i="6"/>
  <c r="B12" i="7"/>
  <c r="C12" i="3"/>
  <c r="C12" i="6"/>
  <c r="C12" i="7"/>
  <c r="P21" i="2"/>
  <c r="F11" i="3"/>
  <c r="G24" i="2"/>
  <c r="O24" i="2"/>
  <c r="Q24" i="2"/>
  <c r="F12" i="6"/>
  <c r="F12" i="7"/>
  <c r="G22" i="2"/>
  <c r="P22" i="2"/>
  <c r="D12" i="3"/>
  <c r="Q22" i="2"/>
  <c r="D12" i="6"/>
  <c r="D12" i="7"/>
  <c r="G23" i="2"/>
  <c r="P23" i="2"/>
  <c r="E12" i="3"/>
  <c r="O23" i="2"/>
  <c r="Q23" i="2"/>
  <c r="E12" i="6"/>
  <c r="E12" i="7"/>
  <c r="I12" i="7"/>
  <c r="B13" i="6"/>
  <c r="B13" i="7"/>
  <c r="C13" i="6"/>
  <c r="C13" i="7"/>
  <c r="P24" i="2"/>
  <c r="F12" i="3"/>
  <c r="O27" i="2"/>
  <c r="Q27" i="2"/>
  <c r="F13" i="6"/>
  <c r="F13" i="7"/>
  <c r="O26" i="2"/>
  <c r="Q26" i="2"/>
  <c r="E13" i="6"/>
  <c r="E13" i="7"/>
  <c r="I13" i="7"/>
  <c r="P28" i="2"/>
  <c r="D14" i="3"/>
  <c r="D14" i="7"/>
  <c r="B14" i="3"/>
  <c r="B14" i="6"/>
  <c r="B14" i="7"/>
  <c r="C14" i="3"/>
  <c r="C14" i="6"/>
  <c r="C14" i="7"/>
  <c r="G29" i="2"/>
  <c r="P29" i="2"/>
  <c r="E14" i="3"/>
  <c r="O29" i="2"/>
  <c r="Q29" i="2"/>
  <c r="E14" i="6"/>
  <c r="E14" i="7"/>
  <c r="G30" i="2"/>
  <c r="O30" i="2"/>
  <c r="Q30" i="2"/>
  <c r="F14" i="6"/>
  <c r="F14" i="7"/>
  <c r="I14" i="7"/>
  <c r="P31" i="2"/>
  <c r="D15" i="3"/>
  <c r="D15" i="7"/>
  <c r="B15" i="3"/>
  <c r="B15" i="6"/>
  <c r="B15" i="7"/>
  <c r="C15" i="3"/>
  <c r="C15" i="6"/>
  <c r="C15" i="7"/>
  <c r="P32" i="2"/>
  <c r="E15" i="3"/>
  <c r="O32" i="2"/>
  <c r="Q32" i="2"/>
  <c r="E15" i="6"/>
  <c r="E15" i="7"/>
  <c r="P30" i="2"/>
  <c r="F14" i="3"/>
  <c r="F15" i="6"/>
  <c r="F15" i="7"/>
  <c r="I15" i="7"/>
  <c r="M6" i="1"/>
  <c r="M5" i="1"/>
  <c r="B6" i="3"/>
  <c r="Q5" i="1"/>
  <c r="S5" i="1"/>
  <c r="Q6" i="1"/>
  <c r="B6" i="6"/>
  <c r="B6" i="7"/>
  <c r="C6" i="3"/>
  <c r="C6" i="6"/>
  <c r="C6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6" i="7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J33" i="4"/>
  <c r="J32" i="4"/>
  <c r="J31" i="4"/>
  <c r="R30" i="2"/>
  <c r="R31" i="2"/>
  <c r="R32" i="2"/>
  <c r="R5" i="2"/>
  <c r="N5" i="2"/>
  <c r="J5" i="2"/>
  <c r="N31" i="2"/>
  <c r="N32" i="2"/>
  <c r="F31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22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Q5" i="4"/>
  <c r="R5" i="4"/>
  <c r="K6" i="4"/>
  <c r="G6" i="4"/>
  <c r="P6" i="4"/>
  <c r="Q6" i="4"/>
  <c r="R6" i="4"/>
  <c r="G7" i="4"/>
  <c r="P7" i="4"/>
  <c r="Q7" i="4"/>
  <c r="R7" i="4"/>
  <c r="G8" i="4"/>
  <c r="P8" i="4"/>
  <c r="Q8" i="4"/>
  <c r="R8" i="4"/>
  <c r="G9" i="4"/>
  <c r="P9" i="4"/>
  <c r="Q9" i="4"/>
  <c r="R9" i="4"/>
  <c r="G10" i="4"/>
  <c r="P10" i="4"/>
  <c r="Q10" i="4"/>
  <c r="R10" i="4"/>
  <c r="G11" i="4"/>
  <c r="P11" i="4"/>
  <c r="Q11" i="4"/>
  <c r="R11" i="4"/>
  <c r="G12" i="4"/>
  <c r="P12" i="4"/>
  <c r="Q12" i="4"/>
  <c r="R12" i="4"/>
  <c r="G13" i="4"/>
  <c r="P13" i="4"/>
  <c r="Q13" i="4"/>
  <c r="R13" i="4"/>
  <c r="G14" i="4"/>
  <c r="P14" i="4"/>
  <c r="Q14" i="4"/>
  <c r="R14" i="4"/>
  <c r="K15" i="4"/>
  <c r="G15" i="4"/>
  <c r="P15" i="4"/>
  <c r="Q15" i="4"/>
  <c r="R15" i="4"/>
  <c r="K16" i="4"/>
  <c r="G16" i="4"/>
  <c r="P16" i="4"/>
  <c r="Q16" i="4"/>
  <c r="R16" i="4"/>
  <c r="K17" i="4"/>
  <c r="G17" i="4"/>
  <c r="P17" i="4"/>
  <c r="Q17" i="4"/>
  <c r="R17" i="4"/>
  <c r="Q18" i="4"/>
  <c r="R18" i="4"/>
  <c r="K19" i="4"/>
  <c r="G19" i="4"/>
  <c r="P19" i="4"/>
  <c r="Q19" i="4"/>
  <c r="R19" i="4"/>
  <c r="K20" i="4"/>
  <c r="G20" i="4"/>
  <c r="P20" i="4"/>
  <c r="Q20" i="4"/>
  <c r="R20" i="4"/>
  <c r="Q21" i="4"/>
  <c r="R21" i="4"/>
  <c r="K22" i="4"/>
  <c r="G22" i="4"/>
  <c r="P22" i="4"/>
  <c r="Q22" i="4"/>
  <c r="R22" i="4"/>
  <c r="Q23" i="4"/>
  <c r="R23" i="4"/>
  <c r="Q24" i="4"/>
  <c r="R24" i="4"/>
  <c r="K25" i="4"/>
  <c r="G25" i="4"/>
  <c r="P25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K4" i="4"/>
  <c r="G4" i="4"/>
  <c r="P4" i="4"/>
  <c r="O4" i="4"/>
  <c r="Q4" i="4"/>
  <c r="R4" i="4"/>
  <c r="P23" i="1"/>
  <c r="P24" i="1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4" i="2"/>
  <c r="J5" i="4"/>
  <c r="J6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<sst xmlns="http://schemas.openxmlformats.org/spreadsheetml/2006/main" count="350" uniqueCount="169">
  <si>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</si>
  <si>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</si>
  <si>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</si>
  <si>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</si>
  <si>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</si>
  <si>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</si>
  <si>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</si>
  <si>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</si>
  <si>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</si>
  <si>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</si>
  <si>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</si>
  <si>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</si>
  <si>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</si>
  <si>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</si>
  <si>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</si>
  <si>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</si>
  <si>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</si>
  <si>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</si>
  <si>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</si>
  <si>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</si>
  <si>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</si>
  <si>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</si>
  <si>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</si>
  <si>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</si>
  <si>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</si>
  <si>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</si>
  <si>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</si>
  <si>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</si>
  <si>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</si>
  <si>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</si>
  <si>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</si>
  <si>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</si>
  <si>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</si>
  <si>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</si>
  <si>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</si>
  <si>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</si>
  <si>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</si>
  <si>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</si>
  <si>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</si>
  <si>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</si>
  <si>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</si>
  <si>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</si>
  <si>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</si>
  <si>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</si>
  <si>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</si>
  <si>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</si>
  <si>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</si>
  <si>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</si>
  <si>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</si>
  <si>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</si>
  <si>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</si>
  <si>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</si>
  <si>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</si>
  <si>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</si>
  <si>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</si>
  <si>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</si>
  <si>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</si>
  <si>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</si>
  <si>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</si>
  <si>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</si>
  <si>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</si>
  <si>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</si>
  <si>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</si>
  <si>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</si>
  <si>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</si>
  <si>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</si>
  <si>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</si>
  <si>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</si>
  <si>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</si>
  <si>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</si>
  <si>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</si>
  <si>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</si>
  <si>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</si>
  <si>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</si>
  <si>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</si>
  <si>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</si>
  <si>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</si>
  <si>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</si>
  <si>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</si>
  <si>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</si>
  <si>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</si>
  <si>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</si>
  <si>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</si>
  <si>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</si>
  <si>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</si>
  <si>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</si>
  <si>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</si>
  <si>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</si>
  <si>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</si>
  <si>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</si>
  <si>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</si>
  <si>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</si>
  <si>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</si>
  <si>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</si>
  <si>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</si>
  <si>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</si>
  <si>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</si>
  <si>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</si>
  <si>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</si>
  <si>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</si>
  <si>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</si>
  <si>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</si>
  <si>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</si>
  <si>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</si>
  <si>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</si>
  <si>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</si>
  <si>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</si>
  <si>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</si>
  <si>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</si>
  <si>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</si>
  <si>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</si>
  <si>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</si>
  <si>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</si>
  <si>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</si>
  <si>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</si>
  <si>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</si>
  <si>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</si>
  <si>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</si>
  <si>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</si>
  <si>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</si>
  <si>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</si>
  <si>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</si>
  <si>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</si>
  <si>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6711 _0-1</t>
  </si>
  <si>
    <t>6711_1-2</t>
  </si>
  <si>
    <t>6711_2-3</t>
  </si>
  <si>
    <t>6711_3-4</t>
  </si>
  <si>
    <t>6711_4-5</t>
  </si>
  <si>
    <t>6711_5-6</t>
  </si>
  <si>
    <t>6711_6-7</t>
  </si>
  <si>
    <t>6711_7-8</t>
  </si>
  <si>
    <t>6711_8-9</t>
  </si>
  <si>
    <t>6711_9-10</t>
  </si>
  <si>
    <t>6695_top</t>
  </si>
  <si>
    <t>P_S6711 _0-1</t>
  </si>
  <si>
    <t>P_S6711_1-2</t>
  </si>
  <si>
    <t>P_S6711_2-3</t>
  </si>
  <si>
    <t>P_S6711_3-4</t>
  </si>
  <si>
    <t>P_S6711_4-5</t>
  </si>
  <si>
    <t>P_S6711_5-6</t>
  </si>
  <si>
    <t>P_S6711_6-7</t>
  </si>
  <si>
    <t>P_S6711_7-8</t>
  </si>
  <si>
    <t>P_S6711_8-9</t>
  </si>
  <si>
    <t>P_S6711_9-10</t>
  </si>
  <si>
    <t>P_S6695_top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</si>
  <si>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</si>
  <si>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</si>
  <si>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</si>
  <si>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</si>
  <si>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</si>
  <si>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</si>
  <si>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</si>
  <si>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</si>
  <si>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</si>
  <si>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</si>
  <si>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</si>
  <si>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</si>
  <si>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</si>
  <si>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</si>
  <si>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</si>
  <si>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</si>
  <si>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</si>
  <si>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</si>
  <si>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</si>
  <si>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</si>
  <si>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</si>
  <si>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</si>
  <si>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6711_0-1</t>
  </si>
  <si>
    <t>**below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</si>
</sst>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V19" sqref="V19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style="16" customWidth="1"/>
    <col min="6" max="6" width="9.140625" style="17" customWidth="1"/>
    <col min="7" max="8" width="9.140625" customWidth="1"/>
    <col min="9" max="9" width="9.140625" style="16" customWidth="1"/>
    <col min="10" max="12" width="9.140625" customWidth="1"/>
    <col min="13" max="13" width="9.140625" style="16" customWidth="1"/>
    <col min="14" max="15" width="11.85546875" customWidth="1"/>
    <col min="16" max="16" width="9.140625" customWidth="1"/>
    <col min="17" max="17" width="9.140625" style="16" customWidth="1"/>
    <col min="18" max="18" width="12.85546875" customWidth="1"/>
    <col min="19" max="19" width="12.7109375" customWidth="1"/>
    <col min="20" max="20" width="12.140625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93" t="s">
        <v>0</v>
      </c>
      <c r="K1" s="91"/>
      <c r="L1" s="91"/>
      <c r="M1" s="92"/>
      <c r="N1" s="91" t="s">
        <v>1</v>
      </c>
      <c r="O1" s="91"/>
      <c r="P1" s="91"/>
      <c r="Q1" s="92"/>
      <c r="R1" s="11"/>
      <c r="S1" s="11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82" t="s">
        <v>6</v>
      </c>
      <c r="F2" s="94" t="s">
        <v>7</v>
      </c>
      <c r="G2" s="95"/>
      <c r="H2" s="95"/>
      <c r="I2" s="95"/>
      <c r="J2" s="96" t="s">
        <v>8</v>
      </c>
      <c r="K2" s="89"/>
      <c r="L2" s="89"/>
      <c r="M2" s="90"/>
      <c r="N2" s="89" t="s">
        <v>8</v>
      </c>
      <c r="O2" s="89"/>
      <c r="P2" s="89"/>
      <c r="Q2" s="90"/>
      <c r="R2" s="11" t="s">
        <v>69</v>
      </c>
      <c r="S2" s="11" t="s">
        <v>70</v>
      </c>
      <c r="T2" s="11" t="s">
        <v>71</v>
      </c>
    </row>
    <row r="3" spans="1:39" x14ac:dyDescent="0.25">
      <c r="A3" s="1"/>
      <c r="B3" s="4"/>
      <c r="C3" s="3"/>
      <c r="D3" s="6"/>
      <c r="E3" s="82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5">
      <c r="A4" s="12"/>
      <c r="B4" s="12"/>
      <c r="C4" s="12"/>
      <c r="D4" s="12"/>
      <c r="E4" s="88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5">
      <c r="A5">
        <v>1</v>
      </c>
      <c r="B5" t="s">
        <v>167</v>
      </c>
      <c r="C5">
        <v>4</v>
      </c>
      <c r="D5" t="s">
        <v>145</v>
      </c>
      <c r="E5" s="16">
        <v>20</v>
      </c>
      <c r="F5">
        <v>1.0263</v>
      </c>
      <c r="G5">
        <v>1.0262</v>
      </c>
      <c r="H5" s="23">
        <f>F5-G5</f>
        <v>9.9999999999988987E-5</v>
      </c>
      <c r="I5" s="30">
        <f>(F5+G5)/2</f>
        <v>1.0262500000000001</v>
      </c>
      <c r="J5" s="23">
        <v>1.0641</v>
      </c>
      <c r="K5" s="23">
        <v>1.0638000000000001</v>
      </c>
      <c r="L5" s="23">
        <f>J5-K5</f>
        <v>2.9999999999996696E-4</v>
      </c>
      <c r="M5" s="24">
        <f>(J5+K5)/2</f>
        <v>1.0639500000000002</v>
      </c>
      <c r="N5" s="23">
        <v>1.0604</v>
      </c>
      <c r="O5" s="23">
        <v>1.06</v>
      </c>
      <c r="P5" s="23">
        <f>N5-O5</f>
        <v>3.9999999999995595E-4</v>
      </c>
      <c r="Q5" s="24">
        <f>(N5+O5)/2</f>
        <v>1.0602</v>
      </c>
      <c r="R5" s="84">
        <f>((M5-I5)-0.0103)*50</f>
        <v>1.3700000000000034</v>
      </c>
      <c r="S5" s="84">
        <f>((Q5-I5)-0.0103)*50</f>
        <v>1.1824999999999963</v>
      </c>
      <c r="T5" s="84">
        <f>R5-S5</f>
        <v>0.18750000000000711</v>
      </c>
      <c r="U5" s="84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5">
      <c r="C6">
        <v>8</v>
      </c>
      <c r="D6" t="s">
        <v>146</v>
      </c>
      <c r="E6" s="16">
        <v>20</v>
      </c>
      <c r="F6">
        <v>1.0314000000000001</v>
      </c>
      <c r="G6">
        <v>1.0314000000000001</v>
      </c>
      <c r="H6" s="23">
        <f t="shared" ref="H6:H22" si="0">F6-G6</f>
        <v>0</v>
      </c>
      <c r="I6" s="30">
        <f t="shared" ref="I6:I24" si="1">(F6+G6)/2</f>
        <v>1.0314000000000001</v>
      </c>
      <c r="J6" s="23">
        <v>1.0616000000000001</v>
      </c>
      <c r="K6" s="23">
        <v>1.0612999999999999</v>
      </c>
      <c r="L6" s="23">
        <f t="shared" ref="L6:L24" si="2">J6-K6</f>
        <v>3.00000000000189E-4</v>
      </c>
      <c r="M6" s="24">
        <f t="shared" ref="M6:M24" si="3">(J6+K6)/2</f>
        <v>1.06145</v>
      </c>
      <c r="N6" s="23">
        <v>1.0578000000000001</v>
      </c>
      <c r="O6" s="23">
        <v>1.0577000000000001</v>
      </c>
      <c r="P6" s="23">
        <f t="shared" ref="P6:P26" si="4">N6-O6</f>
        <v>9.9999999999988987E-5</v>
      </c>
      <c r="Q6" s="24">
        <f t="shared" ref="Q6:Q26" si="5">(N6+O6)/2</f>
        <v>1.05775</v>
      </c>
      <c r="R6" s="84">
        <f t="shared" ref="R6:R26" si="6">((M6-I6)-0.0103)*50</f>
        <v>0.98749999999999549</v>
      </c>
      <c r="S6" s="84">
        <f t="shared" ref="S6:S26" si="7">((Q6-I6)-0.0103)*50</f>
        <v>0.80249999999999366</v>
      </c>
      <c r="T6" s="84">
        <f t="shared" ref="T6:T26" si="8">R6-S6</f>
        <v>0.18500000000000183</v>
      </c>
      <c r="U6" s="84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5">
      <c r="A7">
        <v>2</v>
      </c>
      <c r="B7" t="s">
        <v>124</v>
      </c>
      <c r="C7">
        <v>4</v>
      </c>
      <c r="D7" t="s">
        <v>147</v>
      </c>
      <c r="E7" s="16">
        <v>20</v>
      </c>
      <c r="F7">
        <v>1.0207999999999999</v>
      </c>
      <c r="G7">
        <v>1.0209999999999999</v>
      </c>
      <c r="H7" s="23">
        <f t="shared" si="0"/>
        <v>-1.9999999999997797E-4</v>
      </c>
      <c r="I7" s="30">
        <f t="shared" si="1"/>
        <v>1.0208999999999999</v>
      </c>
      <c r="J7" s="23">
        <v>1.0530999999999999</v>
      </c>
      <c r="K7" s="23">
        <v>1.0529999999999999</v>
      </c>
      <c r="L7" s="23">
        <f t="shared" si="2"/>
        <v>9.9999999999988987E-5</v>
      </c>
      <c r="M7" s="24">
        <f t="shared" si="3"/>
        <v>1.0530499999999998</v>
      </c>
      <c r="N7" s="23">
        <v>1.0497000000000001</v>
      </c>
      <c r="O7" s="23">
        <v>1.0501</v>
      </c>
      <c r="P7" s="23">
        <f t="shared" si="4"/>
        <v>-3.9999999999995595E-4</v>
      </c>
      <c r="Q7" s="24">
        <f t="shared" si="5"/>
        <v>1.0499000000000001</v>
      </c>
      <c r="R7" s="84">
        <f t="shared" si="6"/>
        <v>1.0924999999999951</v>
      </c>
      <c r="S7" s="84">
        <f t="shared" si="7"/>
        <v>0.93500000000000683</v>
      </c>
      <c r="T7" s="84">
        <f t="shared" si="8"/>
        <v>0.15749999999998832</v>
      </c>
      <c r="U7" s="84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5">
      <c r="C8">
        <v>8</v>
      </c>
      <c r="D8" t="s">
        <v>148</v>
      </c>
      <c r="E8" s="16">
        <v>20</v>
      </c>
      <c r="F8">
        <v>1.0005999999999999</v>
      </c>
      <c r="G8">
        <v>1.0007999999999999</v>
      </c>
      <c r="H8" s="23">
        <f t="shared" si="0"/>
        <v>-1.9999999999997797E-4</v>
      </c>
      <c r="I8" s="30">
        <f t="shared" si="1"/>
        <v>1.0006999999999999</v>
      </c>
      <c r="J8" s="23">
        <v>1.0268999999999999</v>
      </c>
      <c r="K8" s="23">
        <v>1.0266</v>
      </c>
      <c r="L8" s="23">
        <f t="shared" si="2"/>
        <v>2.9999999999996696E-4</v>
      </c>
      <c r="M8" s="24">
        <f t="shared" si="3"/>
        <v>1.0267499999999998</v>
      </c>
      <c r="N8" s="23">
        <v>1.0239</v>
      </c>
      <c r="O8" s="23">
        <v>1.024</v>
      </c>
      <c r="P8" s="23">
        <f t="shared" si="4"/>
        <v>-9.9999999999988987E-5</v>
      </c>
      <c r="Q8" s="24">
        <f t="shared" si="5"/>
        <v>1.0239500000000001</v>
      </c>
      <c r="R8" s="84">
        <f>((M8-I8)-0.0103)*50</f>
        <v>0.78749999999999531</v>
      </c>
      <c r="S8" s="84">
        <f t="shared" si="7"/>
        <v>0.64750000000001073</v>
      </c>
      <c r="T8" s="84">
        <f t="shared" si="8"/>
        <v>0.13999999999998458</v>
      </c>
      <c r="U8" s="8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5">
      <c r="A9">
        <v>3</v>
      </c>
      <c r="B9" t="s">
        <v>125</v>
      </c>
      <c r="C9">
        <v>4</v>
      </c>
      <c r="D9" t="s">
        <v>149</v>
      </c>
      <c r="E9" s="16">
        <v>20</v>
      </c>
      <c r="F9">
        <v>1.0113000000000001</v>
      </c>
      <c r="G9">
        <v>1.0107999999999999</v>
      </c>
      <c r="H9" s="23">
        <f t="shared" si="0"/>
        <v>5.0000000000016698E-4</v>
      </c>
      <c r="I9" s="30">
        <f t="shared" si="1"/>
        <v>1.01105</v>
      </c>
      <c r="J9" s="23">
        <v>1.0408999999999999</v>
      </c>
      <c r="K9" s="23">
        <v>1.0404</v>
      </c>
      <c r="L9" s="23">
        <f t="shared" si="2"/>
        <v>4.9999999999994493E-4</v>
      </c>
      <c r="M9" s="24">
        <f t="shared" si="3"/>
        <v>1.0406499999999999</v>
      </c>
      <c r="N9" s="23">
        <v>1.0384</v>
      </c>
      <c r="O9" s="23">
        <v>1.0379</v>
      </c>
      <c r="P9" s="23">
        <f t="shared" si="4"/>
        <v>4.9999999999994493E-4</v>
      </c>
      <c r="Q9" s="24">
        <f t="shared" si="5"/>
        <v>1.0381499999999999</v>
      </c>
      <c r="R9" s="84">
        <f t="shared" si="6"/>
        <v>0.96499999999999242</v>
      </c>
      <c r="S9" s="84">
        <f t="shared" si="7"/>
        <v>0.83999999999999508</v>
      </c>
      <c r="T9" s="84">
        <f t="shared" si="8"/>
        <v>0.12499999999999734</v>
      </c>
      <c r="U9" s="84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5">
      <c r="C10">
        <v>8</v>
      </c>
      <c r="D10" t="s">
        <v>150</v>
      </c>
      <c r="E10" s="16">
        <v>20</v>
      </c>
      <c r="F10">
        <v>1.0062</v>
      </c>
      <c r="G10">
        <v>1.0059</v>
      </c>
      <c r="H10" s="23">
        <f t="shared" si="0"/>
        <v>2.9999999999996696E-4</v>
      </c>
      <c r="I10" s="30">
        <f t="shared" si="1"/>
        <v>1.0060500000000001</v>
      </c>
      <c r="J10" s="23">
        <v>1.0306</v>
      </c>
      <c r="K10" s="23">
        <v>1.0303</v>
      </c>
      <c r="L10" s="23">
        <f t="shared" si="2"/>
        <v>2.9999999999996696E-4</v>
      </c>
      <c r="M10" s="24">
        <f t="shared" si="3"/>
        <v>1.0304500000000001</v>
      </c>
      <c r="N10" s="23">
        <v>1.0281</v>
      </c>
      <c r="O10" s="23">
        <v>1.0281</v>
      </c>
      <c r="P10" s="23">
        <f t="shared" si="4"/>
        <v>0</v>
      </c>
      <c r="Q10" s="24">
        <f t="shared" si="5"/>
        <v>1.0281</v>
      </c>
      <c r="R10" s="84">
        <f t="shared" si="6"/>
        <v>0.70499999999999885</v>
      </c>
      <c r="S10" s="84">
        <f t="shared" si="7"/>
        <v>0.58749999999999514</v>
      </c>
      <c r="T10" s="84">
        <f t="shared" si="8"/>
        <v>0.11750000000000371</v>
      </c>
      <c r="U10" s="84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A11">
        <v>4</v>
      </c>
      <c r="B11" t="s">
        <v>126</v>
      </c>
      <c r="C11">
        <v>4</v>
      </c>
      <c r="D11" t="s">
        <v>151</v>
      </c>
      <c r="E11" s="16">
        <v>20</v>
      </c>
      <c r="F11">
        <v>1.0091000000000001</v>
      </c>
      <c r="G11">
        <v>1.0088999999999999</v>
      </c>
      <c r="H11" s="23">
        <f t="shared" si="0"/>
        <v>2.0000000000020002E-4</v>
      </c>
      <c r="I11" s="30">
        <f t="shared" si="1"/>
        <v>1.0089999999999999</v>
      </c>
      <c r="J11" s="23">
        <v>1.0370999999999999</v>
      </c>
      <c r="K11" s="23">
        <v>1.0367999999999999</v>
      </c>
      <c r="L11" s="23">
        <f t="shared" si="2"/>
        <v>2.9999999999996696E-4</v>
      </c>
      <c r="M11" s="24">
        <f t="shared" si="3"/>
        <v>1.03695</v>
      </c>
      <c r="N11" s="23">
        <v>1.0348999999999999</v>
      </c>
      <c r="O11" s="23">
        <v>1.0348999999999999</v>
      </c>
      <c r="P11" s="23">
        <f t="shared" si="4"/>
        <v>0</v>
      </c>
      <c r="Q11" s="24">
        <f t="shared" si="5"/>
        <v>1.0348999999999999</v>
      </c>
      <c r="R11" s="84">
        <f t="shared" si="6"/>
        <v>0.88250000000000706</v>
      </c>
      <c r="S11" s="84">
        <f t="shared" si="7"/>
        <v>0.78000000000000169</v>
      </c>
      <c r="T11" s="84">
        <f t="shared" si="8"/>
        <v>0.10250000000000536</v>
      </c>
      <c r="U11" s="8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C12">
        <v>8</v>
      </c>
      <c r="D12" t="s">
        <v>152</v>
      </c>
      <c r="E12" s="16">
        <v>20</v>
      </c>
      <c r="F12">
        <v>1.0270999999999999</v>
      </c>
      <c r="G12">
        <v>1.0270999999999999</v>
      </c>
      <c r="H12" s="23">
        <f t="shared" si="0"/>
        <v>0</v>
      </c>
      <c r="I12" s="30">
        <f t="shared" si="1"/>
        <v>1.0270999999999999</v>
      </c>
      <c r="J12" s="23">
        <v>1.0501</v>
      </c>
      <c r="K12" s="23">
        <v>1.0503</v>
      </c>
      <c r="L12" s="23">
        <f t="shared" si="2"/>
        <v>-1.9999999999997797E-4</v>
      </c>
      <c r="M12" s="24">
        <f t="shared" si="3"/>
        <v>1.0502</v>
      </c>
      <c r="N12" s="23">
        <v>1.0483</v>
      </c>
      <c r="O12" s="23">
        <v>1.0482</v>
      </c>
      <c r="P12" s="23">
        <f t="shared" si="4"/>
        <v>9.9999999999988987E-5</v>
      </c>
      <c r="Q12" s="24">
        <f t="shared" si="5"/>
        <v>1.0482499999999999</v>
      </c>
      <c r="R12" s="84">
        <f t="shared" si="6"/>
        <v>0.64000000000000601</v>
      </c>
      <c r="S12" s="84">
        <f t="shared" si="7"/>
        <v>0.54250000000000009</v>
      </c>
      <c r="T12" s="84">
        <f t="shared" si="8"/>
        <v>9.7500000000005915E-2</v>
      </c>
      <c r="U12" s="84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A13">
        <v>5</v>
      </c>
      <c r="B13" t="s">
        <v>127</v>
      </c>
      <c r="C13">
        <v>4</v>
      </c>
      <c r="D13" t="s">
        <v>153</v>
      </c>
      <c r="E13" s="16">
        <v>20</v>
      </c>
      <c r="F13">
        <v>1.0208999999999999</v>
      </c>
      <c r="G13">
        <v>1.0208999999999999</v>
      </c>
      <c r="H13" s="23">
        <f t="shared" si="0"/>
        <v>0</v>
      </c>
      <c r="I13" s="30">
        <f t="shared" si="1"/>
        <v>1.0208999999999999</v>
      </c>
      <c r="J13" s="23">
        <v>1.0489999999999999</v>
      </c>
      <c r="K13" s="23">
        <v>1.0490999999999999</v>
      </c>
      <c r="L13" s="23">
        <f t="shared" si="2"/>
        <v>-9.9999999999988987E-5</v>
      </c>
      <c r="M13" s="24">
        <f t="shared" si="3"/>
        <v>1.0490499999999998</v>
      </c>
      <c r="N13" s="23">
        <v>1.0472999999999999</v>
      </c>
      <c r="O13" s="23">
        <v>1.0468</v>
      </c>
      <c r="P13" s="23">
        <f t="shared" si="4"/>
        <v>4.9999999999994493E-4</v>
      </c>
      <c r="Q13" s="24">
        <f t="shared" si="5"/>
        <v>1.04705</v>
      </c>
      <c r="R13" s="84">
        <f>((M13-I13)-0.0103)*50</f>
        <v>0.89249999999999485</v>
      </c>
      <c r="S13" s="84">
        <f t="shared" si="7"/>
        <v>0.79250000000000587</v>
      </c>
      <c r="T13" s="84">
        <f t="shared" si="8"/>
        <v>9.9999999999988987E-2</v>
      </c>
      <c r="U13" s="84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C14">
        <v>8</v>
      </c>
      <c r="D14" t="s">
        <v>154</v>
      </c>
      <c r="E14" s="16">
        <v>20</v>
      </c>
      <c r="F14">
        <v>1.0223</v>
      </c>
      <c r="G14">
        <v>1.0225</v>
      </c>
      <c r="H14" s="23">
        <f t="shared" si="0"/>
        <v>-1.9999999999997797E-4</v>
      </c>
      <c r="I14" s="30">
        <f t="shared" si="1"/>
        <v>1.0224</v>
      </c>
      <c r="J14" s="23">
        <v>1.0458000000000001</v>
      </c>
      <c r="K14" s="23">
        <v>1.0459000000000001</v>
      </c>
      <c r="L14" s="23">
        <f t="shared" si="2"/>
        <v>-9.9999999999988987E-5</v>
      </c>
      <c r="M14" s="24">
        <f t="shared" si="3"/>
        <v>1.0458500000000002</v>
      </c>
      <c r="N14" s="23">
        <v>1.0441</v>
      </c>
      <c r="O14" s="25">
        <v>1.0436000000000001</v>
      </c>
      <c r="P14" s="23">
        <f t="shared" si="4"/>
        <v>4.9999999999994493E-4</v>
      </c>
      <c r="Q14" s="24">
        <f t="shared" si="5"/>
        <v>1.0438499999999999</v>
      </c>
      <c r="R14" s="84">
        <f t="shared" si="6"/>
        <v>0.65750000000000963</v>
      </c>
      <c r="S14" s="84">
        <f t="shared" si="7"/>
        <v>0.55749999999999844</v>
      </c>
      <c r="T14" s="84">
        <f t="shared" si="8"/>
        <v>0.10000000000001119</v>
      </c>
      <c r="U14" s="8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A15">
        <v>6</v>
      </c>
      <c r="B15" t="s">
        <v>128</v>
      </c>
      <c r="C15">
        <v>4</v>
      </c>
      <c r="D15" t="s">
        <v>155</v>
      </c>
      <c r="E15" s="16">
        <v>20</v>
      </c>
      <c r="F15">
        <v>1.0166999999999999</v>
      </c>
      <c r="G15">
        <v>1.0167999999999999</v>
      </c>
      <c r="H15" s="23">
        <f t="shared" si="0"/>
        <v>-9.9999999999988987E-5</v>
      </c>
      <c r="I15" s="30">
        <f t="shared" si="1"/>
        <v>1.01675</v>
      </c>
      <c r="J15" s="23">
        <v>1.046</v>
      </c>
      <c r="K15" s="23">
        <v>1.0461</v>
      </c>
      <c r="L15" s="23">
        <f t="shared" si="2"/>
        <v>-9.9999999999988987E-5</v>
      </c>
      <c r="M15" s="24">
        <f t="shared" si="3"/>
        <v>1.0460500000000001</v>
      </c>
      <c r="N15" s="23">
        <v>1.0437000000000001</v>
      </c>
      <c r="O15" s="23">
        <v>1.0436000000000001</v>
      </c>
      <c r="P15" s="23">
        <f t="shared" si="4"/>
        <v>9.9999999999988987E-5</v>
      </c>
      <c r="Q15" s="24">
        <f t="shared" si="5"/>
        <v>1.04365</v>
      </c>
      <c r="R15" s="84">
        <f t="shared" si="6"/>
        <v>0.95000000000000517</v>
      </c>
      <c r="S15" s="84">
        <f t="shared" si="7"/>
        <v>0.82999999999999619</v>
      </c>
      <c r="T15" s="84">
        <f t="shared" si="8"/>
        <v>0.12000000000000899</v>
      </c>
      <c r="U15" s="84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C16">
        <v>8</v>
      </c>
      <c r="D16" t="s">
        <v>156</v>
      </c>
      <c r="E16" s="16">
        <v>20</v>
      </c>
      <c r="F16">
        <v>1.0246</v>
      </c>
      <c r="G16">
        <v>1.0246999999999999</v>
      </c>
      <c r="H16" s="23">
        <f t="shared" si="0"/>
        <v>-9.9999999999988987E-5</v>
      </c>
      <c r="I16" s="30">
        <f t="shared" si="1"/>
        <v>1.0246499999999998</v>
      </c>
      <c r="J16" s="23">
        <v>1.0487</v>
      </c>
      <c r="K16" s="23">
        <v>1.0486</v>
      </c>
      <c r="L16" s="23">
        <f t="shared" si="2"/>
        <v>9.9999999999988987E-5</v>
      </c>
      <c r="M16" s="24">
        <f t="shared" si="3"/>
        <v>1.0486499999999999</v>
      </c>
      <c r="N16" s="23">
        <v>1.0464</v>
      </c>
      <c r="O16" s="23">
        <v>1.0463</v>
      </c>
      <c r="P16" s="23">
        <f t="shared" si="4"/>
        <v>9.9999999999988987E-5</v>
      </c>
      <c r="Q16" s="24">
        <f t="shared" si="5"/>
        <v>1.0463499999999999</v>
      </c>
      <c r="R16" s="84">
        <f t="shared" si="6"/>
        <v>0.68500000000000105</v>
      </c>
      <c r="S16" s="84">
        <f t="shared" si="7"/>
        <v>0.57000000000000262</v>
      </c>
      <c r="T16" s="84">
        <f t="shared" si="8"/>
        <v>0.11499999999999844</v>
      </c>
      <c r="U16" s="84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A17">
        <v>7</v>
      </c>
      <c r="B17" t="s">
        <v>129</v>
      </c>
      <c r="C17">
        <v>4</v>
      </c>
      <c r="D17" t="s">
        <v>157</v>
      </c>
      <c r="E17" s="16">
        <v>20</v>
      </c>
      <c r="F17">
        <v>1.0351999999999999</v>
      </c>
      <c r="G17">
        <v>1.0350999999999999</v>
      </c>
      <c r="H17" s="23">
        <f t="shared" si="0"/>
        <v>9.9999999999988987E-5</v>
      </c>
      <c r="I17" s="30">
        <f t="shared" si="1"/>
        <v>1.0351499999999998</v>
      </c>
      <c r="J17" s="23">
        <v>1.0617000000000001</v>
      </c>
      <c r="K17" s="23">
        <v>1.0617000000000001</v>
      </c>
      <c r="L17" s="23">
        <f t="shared" si="2"/>
        <v>0</v>
      </c>
      <c r="M17" s="24">
        <f t="shared" si="3"/>
        <v>1.0617000000000001</v>
      </c>
      <c r="N17" s="23">
        <v>1.0593999999999999</v>
      </c>
      <c r="O17" s="23">
        <v>1.0590999999999999</v>
      </c>
      <c r="P17" s="23">
        <f t="shared" si="4"/>
        <v>2.9999999999996696E-4</v>
      </c>
      <c r="Q17" s="24">
        <f t="shared" si="5"/>
        <v>1.05925</v>
      </c>
      <c r="R17" s="84">
        <f t="shared" si="6"/>
        <v>0.81250000000001477</v>
      </c>
      <c r="S17" s="84">
        <f t="shared" si="7"/>
        <v>0.6900000000000116</v>
      </c>
      <c r="T17" s="84">
        <f t="shared" si="8"/>
        <v>0.12250000000000316</v>
      </c>
      <c r="U17" s="84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C18">
        <v>8</v>
      </c>
      <c r="D18" t="s">
        <v>158</v>
      </c>
      <c r="E18" s="16">
        <v>20</v>
      </c>
      <c r="F18">
        <v>1.0529999999999999</v>
      </c>
      <c r="G18">
        <v>1.0528</v>
      </c>
      <c r="H18" s="23">
        <f t="shared" si="0"/>
        <v>1.9999999999997797E-4</v>
      </c>
      <c r="I18" s="30">
        <f t="shared" si="1"/>
        <v>1.0528999999999999</v>
      </c>
      <c r="J18" s="23">
        <v>1.0748</v>
      </c>
      <c r="K18" s="23">
        <v>1.0746</v>
      </c>
      <c r="L18" s="23">
        <f t="shared" si="2"/>
        <v>1.9999999999997797E-4</v>
      </c>
      <c r="M18" s="24">
        <f t="shared" si="3"/>
        <v>1.0747</v>
      </c>
      <c r="N18" s="23">
        <v>1.0725</v>
      </c>
      <c r="O18" s="23">
        <v>1.0726</v>
      </c>
      <c r="P18" s="23">
        <f t="shared" si="4"/>
        <v>-9.9999999999988987E-5</v>
      </c>
      <c r="Q18" s="24">
        <f t="shared" si="5"/>
        <v>1.0725500000000001</v>
      </c>
      <c r="R18" s="84">
        <f t="shared" si="6"/>
        <v>0.57500000000000207</v>
      </c>
      <c r="S18" s="84">
        <f t="shared" si="7"/>
        <v>0.46750000000000835</v>
      </c>
      <c r="T18" s="84">
        <f t="shared" si="8"/>
        <v>0.10749999999999371</v>
      </c>
      <c r="U18" s="8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A19" s="55">
        <v>8</v>
      </c>
      <c r="B19" t="s">
        <v>130</v>
      </c>
      <c r="C19">
        <v>4</v>
      </c>
      <c r="D19" t="s">
        <v>159</v>
      </c>
      <c r="E19" s="16">
        <v>20</v>
      </c>
      <c r="F19">
        <v>1.0276000000000001</v>
      </c>
      <c r="G19">
        <v>1.0278</v>
      </c>
      <c r="H19" s="23">
        <f t="shared" si="0"/>
        <v>-1.9999999999997797E-4</v>
      </c>
      <c r="I19" s="30">
        <f t="shared" si="1"/>
        <v>1.0277000000000001</v>
      </c>
      <c r="J19" s="23">
        <v>1.0543</v>
      </c>
      <c r="K19" s="23">
        <v>1.0542</v>
      </c>
      <c r="L19" s="23">
        <f t="shared" si="2"/>
        <v>9.9999999999988987E-5</v>
      </c>
      <c r="M19" s="24">
        <f t="shared" si="3"/>
        <v>1.0542500000000001</v>
      </c>
      <c r="N19" s="23">
        <v>1.0517000000000001</v>
      </c>
      <c r="O19" s="23">
        <v>1.0518000000000001</v>
      </c>
      <c r="P19" s="23">
        <f t="shared" si="4"/>
        <v>-9.9999999999988987E-5</v>
      </c>
      <c r="Q19" s="24">
        <f t="shared" si="5"/>
        <v>1.0517500000000002</v>
      </c>
      <c r="R19" s="84">
        <f t="shared" si="6"/>
        <v>0.81250000000000366</v>
      </c>
      <c r="S19" s="84">
        <f t="shared" si="7"/>
        <v>0.68750000000000633</v>
      </c>
      <c r="T19" s="84">
        <f t="shared" si="8"/>
        <v>0.12499999999999734</v>
      </c>
      <c r="U19" s="84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5">
      <c r="C20">
        <v>8</v>
      </c>
      <c r="D20" t="s">
        <v>160</v>
      </c>
      <c r="E20" s="16">
        <v>20</v>
      </c>
      <c r="F20">
        <v>1.0257000000000001</v>
      </c>
      <c r="G20">
        <v>1.026</v>
      </c>
      <c r="H20" s="23">
        <f t="shared" si="0"/>
        <v>-2.9999999999996696E-4</v>
      </c>
      <c r="I20" s="30">
        <f t="shared" si="1"/>
        <v>1.0258500000000002</v>
      </c>
      <c r="J20" s="23">
        <v>1.0471999999999999</v>
      </c>
      <c r="K20" s="23">
        <v>1.0475000000000001</v>
      </c>
      <c r="L20" s="23">
        <f t="shared" si="2"/>
        <v>-3.00000000000189E-4</v>
      </c>
      <c r="M20" s="24">
        <f t="shared" si="3"/>
        <v>1.04735</v>
      </c>
      <c r="N20" s="23">
        <v>1.0448</v>
      </c>
      <c r="O20" s="23">
        <v>1.0449999999999999</v>
      </c>
      <c r="P20" s="23">
        <f t="shared" si="4"/>
        <v>-1.9999999999997797E-4</v>
      </c>
      <c r="Q20" s="24">
        <f t="shared" si="5"/>
        <v>1.0448999999999999</v>
      </c>
      <c r="R20" s="84">
        <f t="shared" si="6"/>
        <v>0.55999999999999261</v>
      </c>
      <c r="S20" s="84">
        <f t="shared" si="7"/>
        <v>0.43749999999998945</v>
      </c>
      <c r="T20" s="84">
        <f t="shared" si="8"/>
        <v>0.12250000000000316</v>
      </c>
      <c r="U20" s="84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5">
      <c r="A21">
        <v>9</v>
      </c>
      <c r="B21" t="s">
        <v>131</v>
      </c>
      <c r="C21">
        <v>4</v>
      </c>
      <c r="D21" t="s">
        <v>161</v>
      </c>
      <c r="E21" s="16">
        <v>20</v>
      </c>
      <c r="F21">
        <v>1.0221</v>
      </c>
      <c r="G21">
        <v>1.022</v>
      </c>
      <c r="H21" s="23">
        <f t="shared" si="0"/>
        <v>9.9999999999988987E-5</v>
      </c>
      <c r="I21" s="30">
        <f t="shared" si="1"/>
        <v>1.0220500000000001</v>
      </c>
      <c r="J21" s="23">
        <v>1.0459000000000001</v>
      </c>
      <c r="K21" s="23">
        <v>1.0461</v>
      </c>
      <c r="L21" s="23">
        <f t="shared" si="2"/>
        <v>-1.9999999999997797E-4</v>
      </c>
      <c r="M21" s="24">
        <f t="shared" si="3"/>
        <v>1.046</v>
      </c>
      <c r="N21" s="23">
        <v>1.0437000000000001</v>
      </c>
      <c r="O21" s="23">
        <v>1.0439000000000001</v>
      </c>
      <c r="P21" s="23">
        <f t="shared" si="4"/>
        <v>-1.9999999999997797E-4</v>
      </c>
      <c r="Q21" s="24">
        <f t="shared" si="5"/>
        <v>1.0438000000000001</v>
      </c>
      <c r="R21" s="84">
        <f t="shared" si="6"/>
        <v>0.68249999999999578</v>
      </c>
      <c r="S21" s="84">
        <f t="shared" si="7"/>
        <v>0.57249999999999679</v>
      </c>
      <c r="T21" s="84">
        <f t="shared" si="8"/>
        <v>0.10999999999999899</v>
      </c>
      <c r="U21" s="8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5">
      <c r="C22">
        <v>8</v>
      </c>
      <c r="D22" t="s">
        <v>162</v>
      </c>
      <c r="E22" s="16">
        <v>20</v>
      </c>
      <c r="F22">
        <v>1.0263</v>
      </c>
      <c r="G22">
        <v>1.0264</v>
      </c>
      <c r="H22" s="23">
        <f t="shared" si="0"/>
        <v>-9.9999999999988987E-5</v>
      </c>
      <c r="I22" s="30">
        <f t="shared" si="1"/>
        <v>1.0263499999999999</v>
      </c>
      <c r="J22" s="23">
        <v>1.0461</v>
      </c>
      <c r="K22" s="23">
        <v>1.0462</v>
      </c>
      <c r="L22" s="23">
        <f t="shared" si="2"/>
        <v>-9.9999999999988987E-5</v>
      </c>
      <c r="M22" s="24">
        <f t="shared" si="3"/>
        <v>1.0461499999999999</v>
      </c>
      <c r="N22" s="23">
        <v>1.0442</v>
      </c>
      <c r="O22" s="25">
        <v>1.0443</v>
      </c>
      <c r="P22" s="23">
        <f t="shared" si="4"/>
        <v>-9.9999999999988987E-5</v>
      </c>
      <c r="Q22" s="24">
        <f t="shared" si="5"/>
        <v>1.0442499999999999</v>
      </c>
      <c r="R22" s="84">
        <f t="shared" si="6"/>
        <v>0.47500000000000198</v>
      </c>
      <c r="S22" s="84">
        <f t="shared" si="7"/>
        <v>0.38000000000000134</v>
      </c>
      <c r="T22" s="84">
        <f t="shared" si="8"/>
        <v>9.5000000000000639E-2</v>
      </c>
      <c r="U22" s="84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5">
      <c r="A23">
        <v>10</v>
      </c>
      <c r="B23" t="s">
        <v>132</v>
      </c>
      <c r="C23">
        <v>4</v>
      </c>
      <c r="D23" t="s">
        <v>163</v>
      </c>
      <c r="E23" s="16">
        <v>20</v>
      </c>
      <c r="F23">
        <v>1.0204</v>
      </c>
      <c r="G23">
        <v>1.0206999999999999</v>
      </c>
      <c r="H23" s="23">
        <f>F23-G23</f>
        <v>-2.9999999999996696E-4</v>
      </c>
      <c r="I23" s="30">
        <f t="shared" si="1"/>
        <v>1.0205500000000001</v>
      </c>
      <c r="J23" s="23">
        <v>1.0468999999999999</v>
      </c>
      <c r="K23" s="23">
        <v>1.0472999999999999</v>
      </c>
      <c r="L23" s="23">
        <f t="shared" si="2"/>
        <v>-3.9999999999995595E-4</v>
      </c>
      <c r="M23" s="24">
        <f t="shared" si="3"/>
        <v>1.0470999999999999</v>
      </c>
      <c r="N23" s="23">
        <v>1.0448</v>
      </c>
      <c r="O23" s="25">
        <v>1.0447</v>
      </c>
      <c r="P23" s="23">
        <f t="shared" si="4"/>
        <v>9.9999999999988987E-5</v>
      </c>
      <c r="Q23" s="24">
        <f t="shared" si="5"/>
        <v>1.0447500000000001</v>
      </c>
      <c r="R23" s="23">
        <f t="shared" si="6"/>
        <v>0.81249999999999256</v>
      </c>
      <c r="S23" s="23">
        <f t="shared" si="7"/>
        <v>0.69499999999999995</v>
      </c>
      <c r="T23" s="23">
        <f t="shared" si="8"/>
        <v>0.11749999999999261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5">
      <c r="C24">
        <v>8</v>
      </c>
      <c r="D24" t="s">
        <v>164</v>
      </c>
      <c r="E24" s="16">
        <v>20</v>
      </c>
      <c r="F24">
        <v>1.0299</v>
      </c>
      <c r="G24">
        <v>1.0296000000000001</v>
      </c>
      <c r="H24" s="23">
        <f>F24-G24</f>
        <v>2.9999999999996696E-4</v>
      </c>
      <c r="I24" s="30">
        <f t="shared" si="1"/>
        <v>1.0297499999999999</v>
      </c>
      <c r="J24" s="23">
        <v>1.0515000000000001</v>
      </c>
      <c r="K24" s="23">
        <v>1.052</v>
      </c>
      <c r="L24" s="23">
        <f t="shared" si="2"/>
        <v>-4.9999999999994493E-4</v>
      </c>
      <c r="M24" s="24">
        <f t="shared" si="3"/>
        <v>1.0517500000000002</v>
      </c>
      <c r="N24" s="23">
        <v>1.0495000000000001</v>
      </c>
      <c r="O24" s="25">
        <v>1.0496000000000001</v>
      </c>
      <c r="P24" s="23">
        <f t="shared" si="4"/>
        <v>-9.9999999999988987E-5</v>
      </c>
      <c r="Q24" s="24">
        <f t="shared" si="5"/>
        <v>1.04955</v>
      </c>
      <c r="R24" s="23">
        <f t="shared" si="6"/>
        <v>0.58500000000001207</v>
      </c>
      <c r="S24" s="23">
        <f t="shared" si="7"/>
        <v>0.47500000000000198</v>
      </c>
      <c r="T24" s="23">
        <f t="shared" si="8"/>
        <v>0.11000000000001009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5">
      <c r="A25">
        <v>11</v>
      </c>
      <c r="B25" t="s">
        <v>133</v>
      </c>
      <c r="C25">
        <v>4</v>
      </c>
      <c r="D25" t="s">
        <v>165</v>
      </c>
      <c r="E25" s="16">
        <v>20</v>
      </c>
      <c r="F25">
        <v>1.0335000000000001</v>
      </c>
      <c r="G25">
        <v>1.0335000000000001</v>
      </c>
      <c r="H25" s="23">
        <f>F25-G25</f>
        <v>0</v>
      </c>
      <c r="I25" s="30">
        <f>(F25+G25)/2</f>
        <v>1.0335000000000001</v>
      </c>
      <c r="J25" s="23">
        <v>1.0537000000000001</v>
      </c>
      <c r="K25" s="23">
        <v>1.0539000000000001</v>
      </c>
      <c r="L25" s="23">
        <f>J25-K25</f>
        <v>-1.9999999999997797E-4</v>
      </c>
      <c r="M25" s="24">
        <f>(J25+K25)/2</f>
        <v>1.0538000000000001</v>
      </c>
      <c r="N25" s="23">
        <v>1.0521</v>
      </c>
      <c r="O25" s="23">
        <v>1.0526</v>
      </c>
      <c r="P25" s="23">
        <f t="shared" si="4"/>
        <v>-4.9999999999994493E-4</v>
      </c>
      <c r="Q25" s="24">
        <f t="shared" si="5"/>
        <v>1.0523500000000001</v>
      </c>
      <c r="R25" s="23">
        <f t="shared" si="6"/>
        <v>0.49999999999999922</v>
      </c>
      <c r="S25" s="23">
        <f t="shared" si="7"/>
        <v>0.42750000000000166</v>
      </c>
      <c r="T25" s="23">
        <f t="shared" si="8"/>
        <v>7.2499999999997566E-2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5">
      <c r="C26">
        <v>8</v>
      </c>
      <c r="D26" t="s">
        <v>166</v>
      </c>
      <c r="E26" s="16">
        <v>20</v>
      </c>
      <c r="F26">
        <v>1.0210999999999999</v>
      </c>
      <c r="G26">
        <v>1.0209999999999999</v>
      </c>
      <c r="H26" s="23">
        <f>F26-G26</f>
        <v>9.9999999999988987E-5</v>
      </c>
      <c r="I26" s="30">
        <f>(F26+G26)/2</f>
        <v>1.0210499999999998</v>
      </c>
      <c r="J26" s="23">
        <v>1.0386</v>
      </c>
      <c r="K26" s="23">
        <v>1.0386</v>
      </c>
      <c r="L26" s="23">
        <f>J26-K26</f>
        <v>0</v>
      </c>
      <c r="M26" s="24">
        <f>(J26+K26)/2</f>
        <v>1.0386</v>
      </c>
      <c r="N26" s="23">
        <v>1.0371999999999999</v>
      </c>
      <c r="O26" s="23">
        <v>1.0376000000000001</v>
      </c>
      <c r="P26" s="23">
        <f t="shared" si="4"/>
        <v>-4.0000000000017799E-4</v>
      </c>
      <c r="Q26" s="24">
        <f t="shared" si="5"/>
        <v>1.0373999999999999</v>
      </c>
      <c r="R26" s="23">
        <f t="shared" si="6"/>
        <v>0.36250000000000882</v>
      </c>
      <c r="S26" s="23">
        <f t="shared" si="7"/>
        <v>0.30250000000000432</v>
      </c>
      <c r="T26" s="23">
        <f t="shared" si="8"/>
        <v>6.0000000000004494E-2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5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5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5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5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5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5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5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5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5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5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5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5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5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5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5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5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5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5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5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5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5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5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5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5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5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5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5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5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5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5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5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5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5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5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5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5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5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5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5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5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5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5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5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5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5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5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5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5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5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5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5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5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5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5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5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5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5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5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5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5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5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5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5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5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5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5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5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5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5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5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5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5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5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5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5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5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5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5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5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5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5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5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5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5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5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5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5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5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5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5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5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5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5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5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5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5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5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5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5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5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5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5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5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5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5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5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5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5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5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5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5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5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5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5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5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5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5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5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5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5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5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5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5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5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5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5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5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5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5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5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5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5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5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5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5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5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5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5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5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5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5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5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5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5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5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5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5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5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5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5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5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5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5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5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5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5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5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5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5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5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5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5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5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5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5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5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5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5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5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5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5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5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5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5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5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5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5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5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5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5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5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5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5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5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5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5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5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5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5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5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5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5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5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5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5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5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5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5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5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5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5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5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5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5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5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5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5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5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5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5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5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5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5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5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5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5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5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5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5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5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5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5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5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5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5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5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5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5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5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5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5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5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5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5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5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5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5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5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5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R10" sqref="R10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6" customWidth="1"/>
    <col min="4" max="4" width="9.5703125" style="17" customWidth="1"/>
    <col min="5" max="5" width="9.85546875" style="17" customWidth="1"/>
    <col min="6" max="6" width="8.5703125" style="25" customWidth="1"/>
    <col min="7" max="7" width="9" style="24" customWidth="1"/>
    <col min="8" max="8" width="10.85546875" customWidth="1"/>
    <col min="9" max="9" width="10.7109375" style="35" customWidth="1"/>
    <col min="10" max="10" width="7.5703125" style="35" customWidth="1"/>
    <col min="11" max="11" width="8.7109375" style="16" customWidth="1"/>
    <col min="12" max="12" width="11.42578125" customWidth="1"/>
    <col min="13" max="13" width="10.7109375" customWidth="1"/>
    <col min="14" max="14" width="7.42578125" style="17" customWidth="1"/>
    <col min="15" max="15" width="10.140625" style="16" customWidth="1"/>
    <col min="16" max="16" width="14.140625" customWidth="1"/>
    <col min="17" max="17" width="15.140625" customWidth="1"/>
    <col min="18" max="18" width="13" customWidth="1"/>
  </cols>
  <sheetData>
    <row r="1" spans="1:41" x14ac:dyDescent="0.25">
      <c r="A1" s="17"/>
      <c r="B1" s="69" t="s">
        <v>86</v>
      </c>
      <c r="D1" s="100" t="s">
        <v>83</v>
      </c>
      <c r="E1" s="98"/>
      <c r="F1" s="98"/>
      <c r="G1" s="99"/>
      <c r="H1" s="100" t="s">
        <v>84</v>
      </c>
      <c r="I1" s="98"/>
      <c r="J1" s="98"/>
      <c r="K1" s="99"/>
      <c r="L1" s="97" t="s">
        <v>85</v>
      </c>
      <c r="M1" s="98"/>
      <c r="N1" s="98"/>
      <c r="O1" s="99"/>
      <c r="P1" t="s">
        <v>88</v>
      </c>
      <c r="Q1" t="s">
        <v>89</v>
      </c>
      <c r="R1" t="s">
        <v>90</v>
      </c>
    </row>
    <row r="2" spans="1:41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21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94</v>
      </c>
      <c r="Q2" s="67" t="s">
        <v>95</v>
      </c>
      <c r="R2" s="68" t="s">
        <v>96</v>
      </c>
    </row>
    <row r="3" spans="1:41" x14ac:dyDescent="0.25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83" t="s">
        <v>27</v>
      </c>
      <c r="J3" s="83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5">
      <c r="A4" t="s">
        <v>123</v>
      </c>
      <c r="B4">
        <v>850</v>
      </c>
      <c r="C4" s="16">
        <v>11</v>
      </c>
      <c r="D4" s="59">
        <v>29.0625</v>
      </c>
      <c r="E4" s="59">
        <v>29.0624</v>
      </c>
      <c r="F4" s="25">
        <f>D4-E4</f>
        <v>9.9999999999766942E-5</v>
      </c>
      <c r="G4" s="24">
        <f>(D4+E4)/2</f>
        <v>29.062449999999998</v>
      </c>
      <c r="H4" s="25">
        <v>29.0627</v>
      </c>
      <c r="I4" s="84">
        <v>29.062899999999999</v>
      </c>
      <c r="J4" s="86">
        <f t="shared" ref="J4:J36" si="0">H4-I4</f>
        <v>-1.9999999999953388E-4</v>
      </c>
      <c r="K4" s="24">
        <f>(H4+I4)/2</f>
        <v>29.062799999999999</v>
      </c>
      <c r="L4" s="23">
        <v>29.062799999999999</v>
      </c>
      <c r="M4" s="23">
        <v>29.063300000000002</v>
      </c>
      <c r="N4" s="26">
        <f>L4-M4</f>
        <v>-5.0000000000238742E-4</v>
      </c>
      <c r="O4" s="24">
        <f>(L4+M4)/2</f>
        <v>29.06305</v>
      </c>
      <c r="P4" s="23">
        <f>K4-G4</f>
        <v>3.5000000000096065E-4</v>
      </c>
      <c r="Q4" s="23">
        <f>O4-G4</f>
        <v>6.0000000000215437E-4</v>
      </c>
      <c r="R4" s="85">
        <f>P4-Q4</f>
        <v>-2.5000000000119371E-4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5">
      <c r="B5">
        <v>90</v>
      </c>
      <c r="C5" s="16">
        <v>12</v>
      </c>
      <c r="D5" s="59">
        <v>28.724499999999999</v>
      </c>
      <c r="E5" s="59">
        <v>28.724499999999999</v>
      </c>
      <c r="F5" s="25">
        <f>D5-E5</f>
        <v>0</v>
      </c>
      <c r="G5" s="24">
        <f>(D5+E5)/2</f>
        <v>28.724499999999999</v>
      </c>
      <c r="H5" s="25">
        <v>32.980600000000003</v>
      </c>
      <c r="I5" s="84">
        <v>32.980800000000002</v>
      </c>
      <c r="J5" s="86">
        <f>H5-I5</f>
        <v>-1.9999999999953388E-4</v>
      </c>
      <c r="K5" s="24">
        <f>(H5+I5)/2</f>
        <v>32.980699999999999</v>
      </c>
      <c r="L5" s="23">
        <v>32.975499999999997</v>
      </c>
      <c r="M5" s="23">
        <v>32.975999999999999</v>
      </c>
      <c r="N5" s="26">
        <f>L5-M5</f>
        <v>-5.0000000000238742E-4</v>
      </c>
      <c r="O5" s="24">
        <f>(L5+M5)/2</f>
        <v>32.975749999999998</v>
      </c>
      <c r="P5" s="23">
        <f>K5-G5</f>
        <v>4.2561999999999998</v>
      </c>
      <c r="Q5" s="23">
        <f>O5-G5</f>
        <v>4.2512499999999989</v>
      </c>
      <c r="R5" s="23">
        <f>P5-Q5</f>
        <v>4.9500000000008981E-3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5">
      <c r="B6">
        <v>63</v>
      </c>
      <c r="C6" s="16">
        <v>13</v>
      </c>
      <c r="D6" s="59">
        <v>30.8064</v>
      </c>
      <c r="E6" s="59">
        <v>30.8065</v>
      </c>
      <c r="F6" s="25">
        <f t="shared" ref="F6:F31" si="1">D6-E6</f>
        <v>-9.9999999999766942E-5</v>
      </c>
      <c r="G6" s="24">
        <f t="shared" ref="G6:G31" si="2">(D6+E6)/2</f>
        <v>30.806449999999998</v>
      </c>
      <c r="H6" s="25">
        <v>30.931000000000001</v>
      </c>
      <c r="I6" s="84">
        <v>30.931100000000001</v>
      </c>
      <c r="J6" s="86">
        <f t="shared" si="0"/>
        <v>-9.9999999999766942E-5</v>
      </c>
      <c r="K6" s="24">
        <f t="shared" ref="K6:K36" si="3">(H6+I6)/2</f>
        <v>30.931049999999999</v>
      </c>
      <c r="L6" s="23">
        <v>30.930099999999999</v>
      </c>
      <c r="M6" s="23">
        <v>30.9299</v>
      </c>
      <c r="N6" s="25">
        <f t="shared" ref="N6:N32" si="4">L6-M6</f>
        <v>1.9999999999953388E-4</v>
      </c>
      <c r="O6" s="24">
        <f t="shared" ref="O6:O32" si="5">(L6+M6)/2</f>
        <v>30.93</v>
      </c>
      <c r="P6" s="23">
        <f t="shared" ref="P6:P29" si="6">K6-G6</f>
        <v>0.12460000000000093</v>
      </c>
      <c r="Q6" s="23">
        <f t="shared" ref="Q6:Q29" si="7">O6-G6</f>
        <v>0.1235500000000016</v>
      </c>
      <c r="R6" s="23">
        <f t="shared" ref="R6:R29" si="8">P6-Q6</f>
        <v>1.0499999999993292E-3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5">
      <c r="A7" t="s">
        <v>124</v>
      </c>
      <c r="B7">
        <v>850</v>
      </c>
      <c r="C7" s="16">
        <v>14</v>
      </c>
      <c r="D7" s="59">
        <v>31.234999999999999</v>
      </c>
      <c r="E7" s="59">
        <v>31.234999999999999</v>
      </c>
      <c r="F7" s="25">
        <f t="shared" si="1"/>
        <v>0</v>
      </c>
      <c r="G7" s="24">
        <f t="shared" si="2"/>
        <v>31.234999999999999</v>
      </c>
      <c r="H7" s="25">
        <v>31.236599999999999</v>
      </c>
      <c r="I7" s="84">
        <v>31.236799999999999</v>
      </c>
      <c r="J7" s="84">
        <f t="shared" si="0"/>
        <v>-1.9999999999953388E-4</v>
      </c>
      <c r="K7" s="24">
        <f t="shared" si="3"/>
        <v>31.236699999999999</v>
      </c>
      <c r="L7" s="23">
        <v>31.2364</v>
      </c>
      <c r="M7" s="23">
        <v>31.236699999999999</v>
      </c>
      <c r="N7" s="25">
        <f t="shared" si="4"/>
        <v>-2.9999999999930083E-4</v>
      </c>
      <c r="O7" s="24">
        <f t="shared" si="5"/>
        <v>31.236550000000001</v>
      </c>
      <c r="P7" s="23">
        <f t="shared" si="6"/>
        <v>1.6999999999995907E-3</v>
      </c>
      <c r="Q7" s="23">
        <f t="shared" si="7"/>
        <v>1.5500000000017167E-3</v>
      </c>
      <c r="R7" s="23">
        <f t="shared" si="8"/>
        <v>1.4999999999787406E-4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5">
      <c r="B8">
        <v>90</v>
      </c>
      <c r="C8" s="16">
        <v>15</v>
      </c>
      <c r="D8" s="59">
        <v>29.215900000000001</v>
      </c>
      <c r="E8" s="59">
        <v>29.215900000000001</v>
      </c>
      <c r="F8" s="25">
        <f t="shared" si="1"/>
        <v>0</v>
      </c>
      <c r="G8" s="24">
        <f t="shared" si="2"/>
        <v>29.215900000000001</v>
      </c>
      <c r="H8" s="25">
        <v>34.6708</v>
      </c>
      <c r="I8" s="84">
        <v>34.670499999999997</v>
      </c>
      <c r="J8" s="86">
        <f t="shared" si="0"/>
        <v>3.0000000000285354E-4</v>
      </c>
      <c r="K8" s="24">
        <f t="shared" si="3"/>
        <v>34.670649999999995</v>
      </c>
      <c r="L8" s="23">
        <v>34.6629</v>
      </c>
      <c r="M8" s="23">
        <v>34.663400000000003</v>
      </c>
      <c r="N8" s="25">
        <f t="shared" si="4"/>
        <v>-5.0000000000238742E-4</v>
      </c>
      <c r="O8" s="24">
        <f t="shared" si="5"/>
        <v>34.663150000000002</v>
      </c>
      <c r="P8" s="23">
        <f t="shared" si="6"/>
        <v>5.4547499999999935</v>
      </c>
      <c r="Q8" s="23">
        <f t="shared" si="7"/>
        <v>5.4472500000000004</v>
      </c>
      <c r="R8" s="23">
        <f t="shared" si="8"/>
        <v>7.4999999999931788E-3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5">
      <c r="B9">
        <v>63</v>
      </c>
      <c r="C9" s="16">
        <v>16</v>
      </c>
      <c r="D9" s="59">
        <v>28.7515</v>
      </c>
      <c r="E9" s="59">
        <v>28.751000000000001</v>
      </c>
      <c r="F9" s="25">
        <f t="shared" si="1"/>
        <v>4.9999999999883471E-4</v>
      </c>
      <c r="G9" s="24">
        <f t="shared" si="2"/>
        <v>28.751249999999999</v>
      </c>
      <c r="H9" s="25">
        <v>28.876300000000001</v>
      </c>
      <c r="I9" s="84">
        <v>28.875800000000002</v>
      </c>
      <c r="J9" s="86">
        <f t="shared" si="0"/>
        <v>4.9999999999883471E-4</v>
      </c>
      <c r="K9" s="24">
        <f t="shared" si="3"/>
        <v>28.876049999999999</v>
      </c>
      <c r="L9" s="23">
        <v>28.875299999999999</v>
      </c>
      <c r="M9" s="23">
        <v>28.875800000000002</v>
      </c>
      <c r="N9" s="25">
        <f t="shared" si="4"/>
        <v>-5.0000000000238742E-4</v>
      </c>
      <c r="O9" s="24">
        <f t="shared" si="5"/>
        <v>28.87555</v>
      </c>
      <c r="P9" s="23">
        <f t="shared" si="6"/>
        <v>0.12480000000000047</v>
      </c>
      <c r="Q9" s="23">
        <f t="shared" si="7"/>
        <v>0.12430000000000163</v>
      </c>
      <c r="R9" s="23">
        <f t="shared" si="8"/>
        <v>4.9999999999883471E-4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5">
      <c r="A10" t="s">
        <v>125</v>
      </c>
      <c r="B10">
        <v>850</v>
      </c>
      <c r="C10" s="16">
        <v>17</v>
      </c>
      <c r="D10" s="59">
        <v>29.270700000000001</v>
      </c>
      <c r="E10" s="59">
        <v>29.270600000000002</v>
      </c>
      <c r="F10" s="25">
        <f t="shared" si="1"/>
        <v>9.9999999999766942E-5</v>
      </c>
      <c r="G10" s="24">
        <f t="shared" si="2"/>
        <v>29.270650000000003</v>
      </c>
      <c r="H10" s="25">
        <v>29.272400000000001</v>
      </c>
      <c r="I10" s="84">
        <v>29.271899999999999</v>
      </c>
      <c r="J10" s="84">
        <f t="shared" si="0"/>
        <v>5.0000000000238742E-4</v>
      </c>
      <c r="K10" s="24">
        <f t="shared" si="3"/>
        <v>29.27215</v>
      </c>
      <c r="L10" s="23">
        <v>29.272099999999998</v>
      </c>
      <c r="M10" s="23">
        <v>29.272500000000001</v>
      </c>
      <c r="N10" s="25">
        <f t="shared" si="4"/>
        <v>-4.0000000000262048E-4</v>
      </c>
      <c r="O10" s="24">
        <f t="shared" si="5"/>
        <v>29.272300000000001</v>
      </c>
      <c r="P10" s="23">
        <f t="shared" si="6"/>
        <v>1.4999999999965041E-3</v>
      </c>
      <c r="Q10" s="23">
        <f t="shared" si="7"/>
        <v>1.6499999999979309E-3</v>
      </c>
      <c r="R10" s="85">
        <f t="shared" si="8"/>
        <v>-1.5000000000142677E-4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5">
      <c r="B11">
        <v>90</v>
      </c>
      <c r="C11" s="16">
        <v>18</v>
      </c>
      <c r="D11" s="59">
        <v>29.310099999999998</v>
      </c>
      <c r="E11" s="59">
        <v>29.310099999999998</v>
      </c>
      <c r="F11" s="25">
        <f t="shared" si="1"/>
        <v>0</v>
      </c>
      <c r="G11" s="24">
        <f t="shared" si="2"/>
        <v>29.310099999999998</v>
      </c>
      <c r="H11" s="25">
        <v>35.061900000000001</v>
      </c>
      <c r="I11" s="84">
        <v>35.061999999999998</v>
      </c>
      <c r="J11" s="86">
        <f t="shared" si="0"/>
        <v>-9.9999999996214228E-5</v>
      </c>
      <c r="K11" s="24">
        <f t="shared" si="3"/>
        <v>35.061949999999996</v>
      </c>
      <c r="L11" s="23">
        <v>35.055799999999998</v>
      </c>
      <c r="M11" s="23">
        <v>35.0563</v>
      </c>
      <c r="N11" s="25">
        <f t="shared" si="4"/>
        <v>-5.0000000000238742E-4</v>
      </c>
      <c r="O11" s="24">
        <f t="shared" si="5"/>
        <v>35.056049999999999</v>
      </c>
      <c r="P11" s="23">
        <f t="shared" si="6"/>
        <v>5.7518499999999975</v>
      </c>
      <c r="Q11" s="23">
        <f t="shared" si="7"/>
        <v>5.7459500000000006</v>
      </c>
      <c r="R11" s="23">
        <f t="shared" si="8"/>
        <v>5.8999999999969077E-3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5">
      <c r="B12">
        <v>63</v>
      </c>
      <c r="C12" s="16">
        <v>19</v>
      </c>
      <c r="D12" s="59">
        <v>30.973500000000001</v>
      </c>
      <c r="E12" s="59">
        <v>30.973299999999998</v>
      </c>
      <c r="F12" s="25">
        <f t="shared" si="1"/>
        <v>2.000000000030866E-4</v>
      </c>
      <c r="G12" s="24">
        <f t="shared" si="2"/>
        <v>30.973399999999998</v>
      </c>
      <c r="H12" s="25">
        <v>31.100300000000001</v>
      </c>
      <c r="I12" s="84">
        <v>31.099900000000002</v>
      </c>
      <c r="J12" s="86">
        <f t="shared" si="0"/>
        <v>3.9999999999906777E-4</v>
      </c>
      <c r="K12" s="24">
        <f t="shared" si="3"/>
        <v>31.100100000000001</v>
      </c>
      <c r="L12" s="23">
        <v>31.098600000000001</v>
      </c>
      <c r="M12" s="23">
        <v>31.099</v>
      </c>
      <c r="N12" s="25">
        <f t="shared" si="4"/>
        <v>-3.9999999999906777E-4</v>
      </c>
      <c r="O12" s="24">
        <f t="shared" si="5"/>
        <v>31.098800000000001</v>
      </c>
      <c r="P12" s="23">
        <f t="shared" si="6"/>
        <v>0.12670000000000314</v>
      </c>
      <c r="Q12" s="23">
        <f t="shared" si="7"/>
        <v>0.12540000000000262</v>
      </c>
      <c r="R12" s="23">
        <f t="shared" si="8"/>
        <v>1.300000000000523E-3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5">
      <c r="A13" t="s">
        <v>126</v>
      </c>
      <c r="B13">
        <v>850</v>
      </c>
      <c r="C13" s="16">
        <v>20</v>
      </c>
      <c r="D13" s="59">
        <v>29.103999999999999</v>
      </c>
      <c r="E13" s="59">
        <v>29.103899999999999</v>
      </c>
      <c r="F13" s="25">
        <f t="shared" si="1"/>
        <v>9.9999999999766942E-5</v>
      </c>
      <c r="G13" s="24">
        <f t="shared" si="2"/>
        <v>29.103949999999998</v>
      </c>
      <c r="H13" s="25">
        <v>29.110499999999998</v>
      </c>
      <c r="I13" s="84">
        <v>29.110199999999999</v>
      </c>
      <c r="J13" s="86">
        <f t="shared" si="0"/>
        <v>2.9999999999930083E-4</v>
      </c>
      <c r="K13" s="24">
        <f t="shared" si="3"/>
        <v>29.110349999999997</v>
      </c>
      <c r="L13" s="23">
        <v>29.1098</v>
      </c>
      <c r="M13" s="23">
        <v>29.110299999999999</v>
      </c>
      <c r="N13" s="25">
        <f t="shared" si="4"/>
        <v>-4.9999999999883471E-4</v>
      </c>
      <c r="O13" s="24">
        <f t="shared" si="5"/>
        <v>29.110050000000001</v>
      </c>
      <c r="P13" s="23">
        <f t="shared" si="6"/>
        <v>6.3999999999992951E-3</v>
      </c>
      <c r="Q13" s="23">
        <f t="shared" si="7"/>
        <v>6.100000000003547E-3</v>
      </c>
      <c r="R13" s="23">
        <f t="shared" si="8"/>
        <v>2.9999999999574811E-4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5">
      <c r="B14">
        <v>90</v>
      </c>
      <c r="C14" s="16">
        <v>21</v>
      </c>
      <c r="D14" s="59">
        <v>29.2301</v>
      </c>
      <c r="E14" s="59">
        <v>29.229800000000001</v>
      </c>
      <c r="F14" s="25">
        <f t="shared" si="1"/>
        <v>2.9999999999930083E-4</v>
      </c>
      <c r="G14" s="24">
        <f t="shared" si="2"/>
        <v>29.229950000000002</v>
      </c>
      <c r="H14" s="25">
        <v>35.198900000000002</v>
      </c>
      <c r="I14" s="84">
        <v>35.198700000000002</v>
      </c>
      <c r="J14" s="86">
        <f t="shared" si="0"/>
        <v>1.9999999999953388E-4</v>
      </c>
      <c r="K14" s="24">
        <f t="shared" si="3"/>
        <v>35.198800000000006</v>
      </c>
      <c r="L14" s="23">
        <v>35.189300000000003</v>
      </c>
      <c r="M14" s="23">
        <v>35.189799999999998</v>
      </c>
      <c r="N14" s="25">
        <f t="shared" si="4"/>
        <v>-4.99999999995282E-4</v>
      </c>
      <c r="O14" s="24">
        <f t="shared" si="5"/>
        <v>35.189549999999997</v>
      </c>
      <c r="P14" s="23">
        <f t="shared" si="6"/>
        <v>5.9688500000000033</v>
      </c>
      <c r="Q14" s="23">
        <f t="shared" si="7"/>
        <v>5.9595999999999947</v>
      </c>
      <c r="R14" s="23">
        <f t="shared" si="8"/>
        <v>9.2500000000086402E-3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5">
      <c r="B15">
        <v>63</v>
      </c>
      <c r="C15" s="16">
        <v>22</v>
      </c>
      <c r="D15" s="59">
        <v>32.115600000000001</v>
      </c>
      <c r="E15" s="59">
        <v>32.115400000000001</v>
      </c>
      <c r="F15" s="25">
        <f t="shared" si="1"/>
        <v>1.9999999999953388E-4</v>
      </c>
      <c r="G15" s="24">
        <f t="shared" si="2"/>
        <v>32.115499999999997</v>
      </c>
      <c r="H15" s="25">
        <v>32.217599999999997</v>
      </c>
      <c r="I15" s="84">
        <v>32.217700000000001</v>
      </c>
      <c r="J15" s="86">
        <f t="shared" si="0"/>
        <v>-1.0000000000331966E-4</v>
      </c>
      <c r="K15" s="24">
        <f t="shared" si="3"/>
        <v>32.217649999999999</v>
      </c>
      <c r="L15" s="23">
        <v>32.216200000000001</v>
      </c>
      <c r="M15" s="23">
        <v>32.2166</v>
      </c>
      <c r="N15" s="25">
        <f t="shared" si="4"/>
        <v>-3.9999999999906777E-4</v>
      </c>
      <c r="O15" s="24">
        <f t="shared" si="5"/>
        <v>32.2164</v>
      </c>
      <c r="P15" s="23">
        <f t="shared" si="6"/>
        <v>0.10215000000000174</v>
      </c>
      <c r="Q15" s="23">
        <f t="shared" si="7"/>
        <v>0.10090000000000288</v>
      </c>
      <c r="R15" s="23">
        <f t="shared" si="8"/>
        <v>1.2499999999988631E-3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5">
      <c r="A16" t="s">
        <v>127</v>
      </c>
      <c r="B16">
        <v>850</v>
      </c>
      <c r="C16" s="16">
        <v>23</v>
      </c>
      <c r="D16" s="59">
        <v>29.034400000000002</v>
      </c>
      <c r="E16" s="59">
        <v>29.033999999999999</v>
      </c>
      <c r="F16" s="25">
        <f t="shared" si="1"/>
        <v>4.0000000000262048E-4</v>
      </c>
      <c r="G16" s="24">
        <f t="shared" si="2"/>
        <v>29.034199999999998</v>
      </c>
      <c r="H16" s="25">
        <v>29.034800000000001</v>
      </c>
      <c r="I16" s="84">
        <v>29.034700000000001</v>
      </c>
      <c r="J16" s="86">
        <f t="shared" si="0"/>
        <v>9.9999999999766942E-5</v>
      </c>
      <c r="K16" s="24">
        <f t="shared" si="3"/>
        <v>29.034750000000003</v>
      </c>
      <c r="L16" s="23">
        <v>29.033899999999999</v>
      </c>
      <c r="M16" s="23">
        <v>29.034300000000002</v>
      </c>
      <c r="N16" s="25">
        <f t="shared" si="4"/>
        <v>-4.0000000000262048E-4</v>
      </c>
      <c r="O16" s="24">
        <f t="shared" si="5"/>
        <v>29.034100000000002</v>
      </c>
      <c r="P16" s="23">
        <f t="shared" si="6"/>
        <v>5.5000000000404725E-4</v>
      </c>
      <c r="Q16" s="23">
        <f t="shared" si="7"/>
        <v>-9.9999999996214228E-5</v>
      </c>
      <c r="R16" s="65">
        <f t="shared" si="8"/>
        <v>6.5000000000026148E-4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5">
      <c r="B17">
        <v>90</v>
      </c>
      <c r="C17" s="16">
        <v>24</v>
      </c>
      <c r="D17" s="59">
        <v>28.785599999999999</v>
      </c>
      <c r="E17" s="59">
        <v>28.785499999999999</v>
      </c>
      <c r="F17" s="25">
        <f t="shared" si="1"/>
        <v>9.9999999999766942E-5</v>
      </c>
      <c r="G17" s="24">
        <f t="shared" si="2"/>
        <v>28.785550000000001</v>
      </c>
      <c r="H17" s="23">
        <v>34.865699999999997</v>
      </c>
      <c r="I17" s="84">
        <v>34.865200000000002</v>
      </c>
      <c r="J17" s="86">
        <f t="shared" si="0"/>
        <v>4.99999999995282E-4</v>
      </c>
      <c r="K17" s="24">
        <f t="shared" si="3"/>
        <v>34.865449999999996</v>
      </c>
      <c r="L17" s="23">
        <v>34.856900000000003</v>
      </c>
      <c r="M17" s="23">
        <v>34.857399999999998</v>
      </c>
      <c r="N17" s="25">
        <f t="shared" si="4"/>
        <v>-4.99999999995282E-4</v>
      </c>
      <c r="O17" s="24">
        <f t="shared" si="5"/>
        <v>34.857150000000004</v>
      </c>
      <c r="P17" s="23">
        <f t="shared" si="6"/>
        <v>6.079899999999995</v>
      </c>
      <c r="Q17" s="23">
        <f t="shared" si="7"/>
        <v>6.0716000000000037</v>
      </c>
      <c r="R17" s="23">
        <f t="shared" si="8"/>
        <v>8.2999999999913143E-3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5">
      <c r="B18">
        <v>63</v>
      </c>
      <c r="C18" s="16">
        <v>25</v>
      </c>
      <c r="D18" s="59">
        <v>29.512599999999999</v>
      </c>
      <c r="E18" s="59">
        <v>29.5124</v>
      </c>
      <c r="F18" s="25">
        <f t="shared" si="1"/>
        <v>1.9999999999953388E-4</v>
      </c>
      <c r="G18" s="24">
        <f t="shared" si="2"/>
        <v>29.512499999999999</v>
      </c>
      <c r="H18" s="25">
        <v>29.622699999999998</v>
      </c>
      <c r="I18" s="84">
        <v>29.622199999999999</v>
      </c>
      <c r="J18" s="86">
        <f t="shared" si="0"/>
        <v>4.9999999999883471E-4</v>
      </c>
      <c r="K18" s="24">
        <f t="shared" si="3"/>
        <v>29.622450000000001</v>
      </c>
      <c r="L18" s="23">
        <v>29.6218</v>
      </c>
      <c r="M18" s="23">
        <v>29.622299999999999</v>
      </c>
      <c r="N18" s="26">
        <f t="shared" si="4"/>
        <v>-4.9999999999883471E-4</v>
      </c>
      <c r="O18" s="24">
        <f t="shared" si="5"/>
        <v>29.622050000000002</v>
      </c>
      <c r="P18" s="23">
        <f t="shared" si="6"/>
        <v>0.10995000000000132</v>
      </c>
      <c r="Q18" s="23">
        <f t="shared" si="7"/>
        <v>0.10955000000000226</v>
      </c>
      <c r="R18" s="23">
        <f t="shared" si="8"/>
        <v>3.9999999999906777E-4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5">
      <c r="A19" t="s">
        <v>128</v>
      </c>
      <c r="B19">
        <v>850</v>
      </c>
      <c r="C19" s="16">
        <v>26</v>
      </c>
      <c r="D19" s="59">
        <v>29.6144</v>
      </c>
      <c r="E19" s="59">
        <v>29.613900000000001</v>
      </c>
      <c r="F19" s="25">
        <f t="shared" si="1"/>
        <v>4.9999999999883471E-4</v>
      </c>
      <c r="G19" s="24">
        <f t="shared" si="2"/>
        <v>29.614150000000002</v>
      </c>
      <c r="H19" s="23">
        <v>29.617100000000001</v>
      </c>
      <c r="I19" s="84">
        <v>29.616800000000001</v>
      </c>
      <c r="J19" s="86">
        <f t="shared" si="0"/>
        <v>2.9999999999930083E-4</v>
      </c>
      <c r="K19" s="24">
        <f t="shared" si="3"/>
        <v>29.616950000000003</v>
      </c>
      <c r="L19" s="23">
        <v>29.616099999999999</v>
      </c>
      <c r="M19" s="23">
        <v>29.616199999999999</v>
      </c>
      <c r="N19" s="25">
        <f t="shared" si="4"/>
        <v>-9.9999999999766942E-5</v>
      </c>
      <c r="O19" s="24">
        <f t="shared" si="5"/>
        <v>29.616149999999998</v>
      </c>
      <c r="P19" s="23">
        <f t="shared" si="6"/>
        <v>2.8000000000005798E-3</v>
      </c>
      <c r="Q19" s="23">
        <f t="shared" si="7"/>
        <v>1.9999999999953388E-3</v>
      </c>
      <c r="R19" s="23">
        <f t="shared" si="8"/>
        <v>8.0000000000524096E-4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5">
      <c r="B20">
        <v>90</v>
      </c>
      <c r="C20" s="16">
        <v>27</v>
      </c>
      <c r="D20" s="59">
        <v>30.799700000000001</v>
      </c>
      <c r="E20" s="59">
        <v>30.799199999999999</v>
      </c>
      <c r="F20" s="25">
        <f t="shared" si="1"/>
        <v>5.0000000000238742E-4</v>
      </c>
      <c r="G20" s="24">
        <f t="shared" si="2"/>
        <v>30.79945</v>
      </c>
      <c r="H20" s="25">
        <v>36.931800000000003</v>
      </c>
      <c r="I20" s="84">
        <v>36.931800000000003</v>
      </c>
      <c r="J20" s="86">
        <f t="shared" si="0"/>
        <v>0</v>
      </c>
      <c r="K20" s="24">
        <f t="shared" si="3"/>
        <v>36.931800000000003</v>
      </c>
      <c r="L20" s="23">
        <v>36.926200000000001</v>
      </c>
      <c r="M20" s="23">
        <v>36.926600000000001</v>
      </c>
      <c r="N20" s="25">
        <f t="shared" si="4"/>
        <v>-3.9999999999906777E-4</v>
      </c>
      <c r="O20" s="24">
        <f t="shared" si="5"/>
        <v>36.926400000000001</v>
      </c>
      <c r="P20" s="23">
        <f t="shared" si="6"/>
        <v>6.1323500000000024</v>
      </c>
      <c r="Q20" s="23">
        <f t="shared" si="7"/>
        <v>6.1269500000000008</v>
      </c>
      <c r="R20" s="23">
        <f t="shared" si="8"/>
        <v>5.4000000000016257E-3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5">
      <c r="B21">
        <v>63</v>
      </c>
      <c r="C21" s="16">
        <v>28</v>
      </c>
      <c r="D21" s="59">
        <v>29.9114</v>
      </c>
      <c r="E21" s="59">
        <v>29.911300000000001</v>
      </c>
      <c r="F21" s="25">
        <f t="shared" si="1"/>
        <v>9.9999999999766942E-5</v>
      </c>
      <c r="G21" s="24">
        <f t="shared" si="2"/>
        <v>29.911349999999999</v>
      </c>
      <c r="H21" s="25">
        <v>30.019300000000001</v>
      </c>
      <c r="I21" s="84">
        <v>30.019300000000001</v>
      </c>
      <c r="J21" s="86">
        <f t="shared" si="0"/>
        <v>0</v>
      </c>
      <c r="K21" s="24">
        <f t="shared" si="3"/>
        <v>30.019300000000001</v>
      </c>
      <c r="L21" s="23">
        <v>30.017800000000001</v>
      </c>
      <c r="M21" s="23">
        <v>30.0182</v>
      </c>
      <c r="N21" s="25">
        <f t="shared" si="4"/>
        <v>-3.9999999999906777E-4</v>
      </c>
      <c r="O21" s="24">
        <f t="shared" si="5"/>
        <v>30.018000000000001</v>
      </c>
      <c r="P21" s="23">
        <f t="shared" si="6"/>
        <v>0.10795000000000243</v>
      </c>
      <c r="Q21" s="23">
        <f t="shared" si="7"/>
        <v>0.10665000000000191</v>
      </c>
      <c r="R21" s="23">
        <f t="shared" si="8"/>
        <v>1.300000000000523E-3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5">
      <c r="A22" t="s">
        <v>129</v>
      </c>
      <c r="B22">
        <v>850</v>
      </c>
      <c r="D22"/>
      <c r="E22" s="25"/>
      <c r="F22" s="25">
        <f t="shared" si="1"/>
        <v>0</v>
      </c>
      <c r="G22" s="24">
        <f t="shared" si="2"/>
        <v>0</v>
      </c>
      <c r="I22" s="84"/>
      <c r="J22" s="86">
        <f t="shared" si="0"/>
        <v>0</v>
      </c>
      <c r="K22" s="24">
        <f t="shared" si="3"/>
        <v>0</v>
      </c>
      <c r="L22" s="23"/>
      <c r="M22" s="23"/>
      <c r="N22" s="25">
        <f t="shared" si="4"/>
        <v>0</v>
      </c>
      <c r="O22" s="24">
        <f t="shared" si="5"/>
        <v>0</v>
      </c>
      <c r="P22" s="23">
        <f t="shared" si="6"/>
        <v>0</v>
      </c>
      <c r="Q22" s="23">
        <f t="shared" si="7"/>
        <v>0</v>
      </c>
      <c r="R22" s="65">
        <f t="shared" si="8"/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5">
      <c r="B23">
        <v>90</v>
      </c>
      <c r="C23" s="16">
        <v>29</v>
      </c>
      <c r="D23" s="59">
        <v>29.418600000000001</v>
      </c>
      <c r="E23" s="59">
        <v>29.418199999999999</v>
      </c>
      <c r="F23" s="25">
        <f t="shared" si="1"/>
        <v>4.0000000000262048E-4</v>
      </c>
      <c r="G23" s="24">
        <f t="shared" si="2"/>
        <v>29.418399999999998</v>
      </c>
      <c r="H23" s="23">
        <v>35.899799999999999</v>
      </c>
      <c r="I23" s="84">
        <v>35.899900000000002</v>
      </c>
      <c r="J23" s="86">
        <f t="shared" si="0"/>
        <v>-1.0000000000331966E-4</v>
      </c>
      <c r="K23" s="24">
        <f t="shared" si="3"/>
        <v>35.899850000000001</v>
      </c>
      <c r="L23" s="23">
        <v>35.893599999999999</v>
      </c>
      <c r="M23" s="23">
        <v>35.893999999999998</v>
      </c>
      <c r="N23" s="25">
        <f t="shared" si="4"/>
        <v>-3.9999999999906777E-4</v>
      </c>
      <c r="O23" s="24">
        <f t="shared" si="5"/>
        <v>35.893799999999999</v>
      </c>
      <c r="P23" s="23">
        <f t="shared" si="6"/>
        <v>6.4814500000000024</v>
      </c>
      <c r="Q23" s="23">
        <f t="shared" si="7"/>
        <v>6.4754000000000005</v>
      </c>
      <c r="R23" s="23">
        <f t="shared" si="8"/>
        <v>6.0500000000018872E-3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5">
      <c r="B24">
        <v>63</v>
      </c>
      <c r="C24" s="16">
        <v>30</v>
      </c>
      <c r="D24" s="59">
        <v>29.456700000000001</v>
      </c>
      <c r="E24" s="59">
        <v>29.456199999999999</v>
      </c>
      <c r="F24" s="25">
        <f t="shared" si="1"/>
        <v>5.0000000000238742E-4</v>
      </c>
      <c r="G24" s="24">
        <f t="shared" si="2"/>
        <v>29.45645</v>
      </c>
      <c r="H24" s="23">
        <v>29.5746</v>
      </c>
      <c r="I24" s="84">
        <v>29.5746</v>
      </c>
      <c r="J24" s="86">
        <f t="shared" si="0"/>
        <v>0</v>
      </c>
      <c r="K24" s="24">
        <f t="shared" si="3"/>
        <v>29.5746</v>
      </c>
      <c r="L24" s="23">
        <v>29.573499999999999</v>
      </c>
      <c r="M24" s="23">
        <v>29.573599999999999</v>
      </c>
      <c r="N24" s="26">
        <f t="shared" si="4"/>
        <v>-9.9999999999766942E-5</v>
      </c>
      <c r="O24" s="24">
        <f t="shared" si="5"/>
        <v>29.573549999999997</v>
      </c>
      <c r="P24" s="23">
        <f t="shared" si="6"/>
        <v>0.11814999999999998</v>
      </c>
      <c r="Q24" s="23">
        <f t="shared" si="7"/>
        <v>0.1170999999999971</v>
      </c>
      <c r="R24" s="23">
        <f t="shared" si="8"/>
        <v>1.050000000002882E-3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5">
      <c r="A25" t="s">
        <v>130</v>
      </c>
      <c r="B25">
        <v>850</v>
      </c>
      <c r="C25" s="16">
        <v>31</v>
      </c>
      <c r="D25" s="59">
        <v>29.008900000000001</v>
      </c>
      <c r="E25" s="59">
        <v>29.008600000000001</v>
      </c>
      <c r="F25" s="25">
        <f t="shared" si="1"/>
        <v>2.9999999999930083E-4</v>
      </c>
      <c r="G25" s="24">
        <f t="shared" si="2"/>
        <v>29.008749999999999</v>
      </c>
      <c r="H25" s="23">
        <v>29.008800000000001</v>
      </c>
      <c r="I25" s="84">
        <v>29.008700000000001</v>
      </c>
      <c r="J25" s="86">
        <f t="shared" si="0"/>
        <v>9.9999999999766942E-5</v>
      </c>
      <c r="K25" s="24">
        <f t="shared" si="3"/>
        <v>29.008749999999999</v>
      </c>
      <c r="L25" s="23">
        <v>29.008700000000001</v>
      </c>
      <c r="M25" s="23">
        <v>29.009</v>
      </c>
      <c r="N25" s="25">
        <f t="shared" si="4"/>
        <v>-2.9999999999930083E-4</v>
      </c>
      <c r="O25" s="24">
        <f t="shared" si="5"/>
        <v>29.008850000000002</v>
      </c>
      <c r="P25" s="23">
        <f t="shared" si="6"/>
        <v>0</v>
      </c>
      <c r="Q25" s="23">
        <f t="shared" si="7"/>
        <v>1.0000000000331966E-4</v>
      </c>
      <c r="R25" s="85">
        <f t="shared" si="8"/>
        <v>-1.0000000000331966E-4</v>
      </c>
      <c r="S25" s="23"/>
      <c r="T25" s="85" t="s">
        <v>168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5">
      <c r="B26">
        <v>90</v>
      </c>
      <c r="C26" s="16">
        <v>32</v>
      </c>
      <c r="D26" s="59">
        <v>28.757300000000001</v>
      </c>
      <c r="E26" s="59">
        <v>28.756900000000002</v>
      </c>
      <c r="F26" s="25">
        <f t="shared" si="1"/>
        <v>3.9999999999906777E-4</v>
      </c>
      <c r="G26" s="24">
        <f t="shared" si="2"/>
        <v>28.757100000000001</v>
      </c>
      <c r="H26" s="23">
        <v>35.3172</v>
      </c>
      <c r="I26" s="84">
        <v>35.317500000000003</v>
      </c>
      <c r="J26" s="86">
        <f t="shared" si="0"/>
        <v>-3.0000000000285354E-4</v>
      </c>
      <c r="K26" s="24">
        <f t="shared" si="3"/>
        <v>35.317350000000005</v>
      </c>
      <c r="L26" s="23">
        <v>35.310200000000002</v>
      </c>
      <c r="M26" s="23">
        <v>35.310400000000001</v>
      </c>
      <c r="N26" s="25">
        <f t="shared" si="4"/>
        <v>-1.9999999999953388E-4</v>
      </c>
      <c r="O26" s="24">
        <f t="shared" si="5"/>
        <v>35.310299999999998</v>
      </c>
      <c r="P26" s="23">
        <f t="shared" si="6"/>
        <v>6.5602500000000035</v>
      </c>
      <c r="Q26" s="23">
        <f t="shared" si="7"/>
        <v>6.5531999999999968</v>
      </c>
      <c r="R26" s="23">
        <f t="shared" si="8"/>
        <v>7.050000000006662E-3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5">
      <c r="B27">
        <v>63</v>
      </c>
      <c r="C27" s="16">
        <v>33</v>
      </c>
      <c r="D27" s="59">
        <v>28.8767</v>
      </c>
      <c r="E27" s="59">
        <v>28.8766</v>
      </c>
      <c r="F27" s="25">
        <f t="shared" si="1"/>
        <v>9.9999999999766942E-5</v>
      </c>
      <c r="G27" s="24">
        <f t="shared" si="2"/>
        <v>28.876649999999998</v>
      </c>
      <c r="H27" s="23">
        <v>29.012699999999999</v>
      </c>
      <c r="I27" s="84">
        <v>29.012699999999999</v>
      </c>
      <c r="J27" s="86">
        <f t="shared" si="0"/>
        <v>0</v>
      </c>
      <c r="K27" s="24">
        <f t="shared" si="3"/>
        <v>29.012699999999999</v>
      </c>
      <c r="L27" s="23">
        <v>29.012</v>
      </c>
      <c r="M27" s="23">
        <v>29.011900000000001</v>
      </c>
      <c r="N27" s="25">
        <f t="shared" si="4"/>
        <v>9.9999999999766942E-5</v>
      </c>
      <c r="O27" s="24">
        <f t="shared" si="5"/>
        <v>29.011949999999999</v>
      </c>
      <c r="P27" s="23">
        <f t="shared" si="6"/>
        <v>0.13605000000000089</v>
      </c>
      <c r="Q27" s="23">
        <f t="shared" si="7"/>
        <v>0.13530000000000086</v>
      </c>
      <c r="R27" s="23">
        <f t="shared" si="8"/>
        <v>7.5000000000002842E-4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5">
      <c r="A28" t="s">
        <v>131</v>
      </c>
      <c r="B28">
        <v>850</v>
      </c>
      <c r="C28" s="16">
        <v>34</v>
      </c>
      <c r="D28" s="59">
        <v>29.7209</v>
      </c>
      <c r="E28" s="59">
        <v>29.720800000000001</v>
      </c>
      <c r="F28" s="23">
        <f t="shared" si="1"/>
        <v>9.9999999999766942E-5</v>
      </c>
      <c r="G28" s="24">
        <f t="shared" si="2"/>
        <v>29.720849999999999</v>
      </c>
      <c r="H28" s="23">
        <v>29.7227</v>
      </c>
      <c r="I28" s="84">
        <v>29.7225</v>
      </c>
      <c r="J28" s="86">
        <f t="shared" si="0"/>
        <v>1.9999999999953388E-4</v>
      </c>
      <c r="K28" s="24">
        <f t="shared" si="3"/>
        <v>29.7226</v>
      </c>
      <c r="L28" s="23">
        <v>29.721900000000002</v>
      </c>
      <c r="M28" s="23">
        <v>29.722000000000001</v>
      </c>
      <c r="N28" s="25">
        <f t="shared" si="4"/>
        <v>-9.9999999999766942E-5</v>
      </c>
      <c r="O28" s="24">
        <f t="shared" si="5"/>
        <v>29.72195</v>
      </c>
      <c r="P28" s="23">
        <f t="shared" si="6"/>
        <v>1.7500000000012506E-3</v>
      </c>
      <c r="Q28" s="23">
        <f t="shared" si="7"/>
        <v>1.1000000000009891E-3</v>
      </c>
      <c r="R28" s="23">
        <f t="shared" si="8"/>
        <v>6.5000000000026148E-4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5">
      <c r="B29">
        <v>90</v>
      </c>
      <c r="C29" s="16">
        <v>35</v>
      </c>
      <c r="D29" s="59">
        <v>29.879300000000001</v>
      </c>
      <c r="E29" s="59">
        <v>29.879000000000001</v>
      </c>
      <c r="F29" s="23">
        <f t="shared" si="1"/>
        <v>2.9999999999930083E-4</v>
      </c>
      <c r="G29" s="24">
        <f t="shared" si="2"/>
        <v>29.879150000000003</v>
      </c>
      <c r="H29" s="23">
        <v>36.651400000000002</v>
      </c>
      <c r="I29" s="84">
        <v>36.651299999999999</v>
      </c>
      <c r="J29" s="86">
        <f t="shared" si="0"/>
        <v>1.0000000000331966E-4</v>
      </c>
      <c r="K29" s="24">
        <f t="shared" si="3"/>
        <v>36.651350000000001</v>
      </c>
      <c r="L29" s="23">
        <v>36.64</v>
      </c>
      <c r="M29" s="23">
        <v>36.640300000000003</v>
      </c>
      <c r="N29" s="25">
        <f t="shared" si="4"/>
        <v>-3.0000000000285354E-4</v>
      </c>
      <c r="O29" s="24">
        <f t="shared" si="5"/>
        <v>36.640150000000006</v>
      </c>
      <c r="P29" s="23">
        <f t="shared" si="6"/>
        <v>6.772199999999998</v>
      </c>
      <c r="Q29" s="23">
        <f t="shared" si="7"/>
        <v>6.7610000000000028</v>
      </c>
      <c r="R29" s="23">
        <f t="shared" si="8"/>
        <v>1.1199999999995214E-2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5">
      <c r="B30">
        <v>63</v>
      </c>
      <c r="C30" s="16">
        <v>36</v>
      </c>
      <c r="D30" s="59">
        <v>32.098399999999998</v>
      </c>
      <c r="E30" s="59">
        <v>32.097999999999999</v>
      </c>
      <c r="F30" s="23">
        <f t="shared" si="1"/>
        <v>3.9999999999906777E-4</v>
      </c>
      <c r="G30" s="24">
        <f t="shared" si="2"/>
        <v>32.098199999999999</v>
      </c>
      <c r="H30" s="23">
        <v>32.227200000000003</v>
      </c>
      <c r="I30" s="84">
        <v>32.2271</v>
      </c>
      <c r="J30" s="86">
        <f t="shared" si="0"/>
        <v>1.0000000000331966E-4</v>
      </c>
      <c r="K30" s="24">
        <f t="shared" si="3"/>
        <v>32.227150000000002</v>
      </c>
      <c r="L30" s="23">
        <v>32.2258</v>
      </c>
      <c r="M30" s="23">
        <v>32.225999999999999</v>
      </c>
      <c r="N30" s="25">
        <f t="shared" si="4"/>
        <v>-1.9999999999953388E-4</v>
      </c>
      <c r="O30" s="24">
        <f t="shared" si="5"/>
        <v>32.225899999999996</v>
      </c>
      <c r="P30" s="23">
        <f t="shared" ref="P30:P36" si="9">K30-G30</f>
        <v>0.12895000000000323</v>
      </c>
      <c r="Q30" s="23">
        <f t="shared" ref="Q30:Q36" si="10">O30-G30</f>
        <v>0.12769999999999726</v>
      </c>
      <c r="R30" s="23">
        <f t="shared" ref="R30:R36" si="11">P30-Q30</f>
        <v>1.2500000000059686E-3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5">
      <c r="A31" s="62" t="s">
        <v>132</v>
      </c>
      <c r="B31" s="62">
        <v>850</v>
      </c>
      <c r="C31" s="16">
        <v>37</v>
      </c>
      <c r="D31" s="59">
        <v>29.503</v>
      </c>
      <c r="E31" s="59">
        <v>29.503499999999999</v>
      </c>
      <c r="F31" s="23">
        <f t="shared" si="1"/>
        <v>-4.9999999999883471E-4</v>
      </c>
      <c r="G31" s="24">
        <f t="shared" si="2"/>
        <v>29.503250000000001</v>
      </c>
      <c r="H31" s="23">
        <v>29.507999999999999</v>
      </c>
      <c r="I31" s="84">
        <v>29.508099999999999</v>
      </c>
      <c r="J31" s="86">
        <f t="shared" si="0"/>
        <v>-9.9999999999766942E-5</v>
      </c>
      <c r="K31" s="24">
        <f t="shared" si="3"/>
        <v>29.508049999999997</v>
      </c>
      <c r="L31" s="23">
        <v>29.506699999999999</v>
      </c>
      <c r="M31" s="23">
        <v>29.507200000000001</v>
      </c>
      <c r="N31" s="25">
        <f t="shared" si="4"/>
        <v>-5.0000000000238742E-4</v>
      </c>
      <c r="O31" s="24">
        <f t="shared" si="5"/>
        <v>29.50695</v>
      </c>
      <c r="P31" s="23">
        <f t="shared" si="9"/>
        <v>4.7999999999959186E-3</v>
      </c>
      <c r="Q31" s="23">
        <f t="shared" si="10"/>
        <v>3.6999999999984823E-3</v>
      </c>
      <c r="R31" s="23">
        <f t="shared" si="11"/>
        <v>1.0999999999974364E-3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5">
      <c r="A32" s="62"/>
      <c r="B32" s="62">
        <v>90</v>
      </c>
      <c r="C32" s="16">
        <v>38</v>
      </c>
      <c r="D32" s="59">
        <v>28.607600000000001</v>
      </c>
      <c r="E32" s="59">
        <v>28.607099999999999</v>
      </c>
      <c r="F32" s="23">
        <f>D32-E32</f>
        <v>5.0000000000238742E-4</v>
      </c>
      <c r="G32" s="24">
        <f>(D32+E32)/2</f>
        <v>28.60735</v>
      </c>
      <c r="H32" s="23">
        <v>35.134700000000002</v>
      </c>
      <c r="I32" s="84">
        <v>35.134700000000002</v>
      </c>
      <c r="J32" s="86">
        <f t="shared" si="0"/>
        <v>0</v>
      </c>
      <c r="K32" s="24">
        <f t="shared" si="3"/>
        <v>35.134700000000002</v>
      </c>
      <c r="L32" s="23">
        <v>35.128100000000003</v>
      </c>
      <c r="M32" s="23">
        <v>35.1282</v>
      </c>
      <c r="N32" s="25">
        <f t="shared" si="4"/>
        <v>-9.9999999996214228E-5</v>
      </c>
      <c r="O32" s="24">
        <f t="shared" si="5"/>
        <v>35.128150000000005</v>
      </c>
      <c r="P32" s="23">
        <f t="shared" si="9"/>
        <v>6.527350000000002</v>
      </c>
      <c r="Q32" s="23">
        <f t="shared" si="10"/>
        <v>6.5208000000000048</v>
      </c>
      <c r="R32" s="23">
        <f t="shared" si="11"/>
        <v>6.5499999999971692E-3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5">
      <c r="A33" s="62"/>
      <c r="B33" s="62">
        <v>63</v>
      </c>
      <c r="C33" s="16">
        <v>39</v>
      </c>
      <c r="D33" s="59">
        <v>29.104500000000002</v>
      </c>
      <c r="E33" s="59">
        <v>29.103999999999999</v>
      </c>
      <c r="F33" s="23">
        <f>D33-E33</f>
        <v>5.0000000000238742E-4</v>
      </c>
      <c r="G33" s="24">
        <f>(D33+E33)/2</f>
        <v>29.10425</v>
      </c>
      <c r="H33" s="23">
        <v>29.2409</v>
      </c>
      <c r="I33" s="84">
        <v>29.241</v>
      </c>
      <c r="J33" s="86">
        <f t="shared" si="0"/>
        <v>-9.9999999999766942E-5</v>
      </c>
      <c r="K33" s="24">
        <f t="shared" si="3"/>
        <v>29.240949999999998</v>
      </c>
      <c r="L33" s="23">
        <v>29.239799999999999</v>
      </c>
      <c r="M33" s="23">
        <v>29.240100000000002</v>
      </c>
      <c r="N33" s="25">
        <f>L33-M33</f>
        <v>-3.0000000000285354E-4</v>
      </c>
      <c r="O33" s="24">
        <f>(L33+M33)/2</f>
        <v>29.23995</v>
      </c>
      <c r="P33" s="23">
        <f t="shared" si="9"/>
        <v>0.1366999999999976</v>
      </c>
      <c r="Q33" s="23">
        <f t="shared" si="10"/>
        <v>0.13569999999999993</v>
      </c>
      <c r="R33" s="23">
        <f t="shared" si="11"/>
        <v>9.9999999999766942E-4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5">
      <c r="A34" t="s">
        <v>133</v>
      </c>
      <c r="B34" s="62">
        <v>850</v>
      </c>
      <c r="C34" s="16">
        <v>40</v>
      </c>
      <c r="D34" s="35">
        <v>28.919599999999999</v>
      </c>
      <c r="E34" s="35">
        <v>28.9194</v>
      </c>
      <c r="F34" s="23">
        <f>D34-E34</f>
        <v>1.9999999999953388E-4</v>
      </c>
      <c r="G34" s="24">
        <f>(D34+E34)/2</f>
        <v>28.919499999999999</v>
      </c>
      <c r="H34" s="23">
        <v>28.921600000000002</v>
      </c>
      <c r="I34" s="84">
        <v>28.921099999999999</v>
      </c>
      <c r="J34" s="84">
        <f t="shared" si="0"/>
        <v>5.0000000000238742E-4</v>
      </c>
      <c r="K34" s="24">
        <f t="shared" si="3"/>
        <v>28.92135</v>
      </c>
      <c r="L34" s="23">
        <v>28.920999999999999</v>
      </c>
      <c r="M34" s="23">
        <v>28.921399999999998</v>
      </c>
      <c r="N34" s="25">
        <f>L34-M34</f>
        <v>-3.9999999999906777E-4</v>
      </c>
      <c r="O34" s="24">
        <f>(L34+M34)/2</f>
        <v>28.921199999999999</v>
      </c>
      <c r="P34" s="23">
        <f t="shared" si="9"/>
        <v>1.8500000000010175E-3</v>
      </c>
      <c r="Q34" s="23">
        <f t="shared" si="10"/>
        <v>1.6999999999995907E-3</v>
      </c>
      <c r="R34" s="23">
        <f t="shared" si="11"/>
        <v>1.5000000000142677E-4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5">
      <c r="B35" s="62">
        <v>90</v>
      </c>
      <c r="C35" s="16">
        <v>41</v>
      </c>
      <c r="D35" s="35">
        <v>32.346299999999999</v>
      </c>
      <c r="E35" s="35">
        <v>32.3461</v>
      </c>
      <c r="F35" s="23">
        <f>D35-E35</f>
        <v>1.9999999999953388E-4</v>
      </c>
      <c r="G35" s="24">
        <f>(D35+E35)/2</f>
        <v>32.346199999999996</v>
      </c>
      <c r="H35" s="23">
        <v>38.684800000000003</v>
      </c>
      <c r="I35" s="84">
        <v>38.684399999999997</v>
      </c>
      <c r="J35" s="84">
        <f t="shared" si="0"/>
        <v>4.000000000061732E-4</v>
      </c>
      <c r="K35" s="24">
        <f t="shared" si="3"/>
        <v>38.684600000000003</v>
      </c>
      <c r="L35" s="23">
        <v>38.680700000000002</v>
      </c>
      <c r="M35" s="23">
        <v>38.680799999999998</v>
      </c>
      <c r="N35" s="25">
        <f>L35-M35</f>
        <v>-9.9999999996214228E-5</v>
      </c>
      <c r="O35" s="24">
        <f>(L35+M35)/2</f>
        <v>38.680750000000003</v>
      </c>
      <c r="P35" s="23">
        <f t="shared" si="9"/>
        <v>6.3384000000000071</v>
      </c>
      <c r="Q35" s="23">
        <f t="shared" si="10"/>
        <v>6.3345500000000072</v>
      </c>
      <c r="R35" s="23">
        <f t="shared" si="11"/>
        <v>3.8499999999999091E-3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5">
      <c r="B36" s="62">
        <v>63</v>
      </c>
      <c r="C36" s="16">
        <v>42</v>
      </c>
      <c r="D36" s="35">
        <v>32.048000000000002</v>
      </c>
      <c r="E36" s="35">
        <v>32.047600000000003</v>
      </c>
      <c r="F36" s="23">
        <f>D36-E36</f>
        <v>3.9999999999906777E-4</v>
      </c>
      <c r="G36" s="24">
        <f>(D36+E36)/2</f>
        <v>32.047800000000002</v>
      </c>
      <c r="H36" s="23">
        <v>32.442999999999998</v>
      </c>
      <c r="I36" s="84">
        <v>32.442900000000002</v>
      </c>
      <c r="J36" s="84">
        <f t="shared" si="0"/>
        <v>9.9999999996214228E-5</v>
      </c>
      <c r="K36" s="24">
        <f t="shared" si="3"/>
        <v>32.442949999999996</v>
      </c>
      <c r="L36" s="23">
        <v>32.441899999999997</v>
      </c>
      <c r="M36" s="23">
        <v>32.442</v>
      </c>
      <c r="N36" s="25">
        <f>L36-M36</f>
        <v>-1.0000000000331966E-4</v>
      </c>
      <c r="O36" s="24">
        <f>(L36+M36)/2</f>
        <v>32.441949999999999</v>
      </c>
      <c r="P36" s="23">
        <f t="shared" si="9"/>
        <v>0.3951499999999939</v>
      </c>
      <c r="Q36" s="23">
        <f t="shared" si="10"/>
        <v>0.39414999999999623</v>
      </c>
      <c r="R36" s="23">
        <f t="shared" si="11"/>
        <v>9.9999999999766942E-4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5">
      <c r="D37" s="25"/>
      <c r="E37" s="25"/>
      <c r="H37" s="23"/>
      <c r="I37" s="84"/>
      <c r="J37" s="84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5">
      <c r="D38" s="25"/>
      <c r="E38" s="25"/>
      <c r="H38" s="23"/>
      <c r="I38" s="84"/>
      <c r="J38" s="84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5">
      <c r="D39" s="25"/>
      <c r="E39" s="25"/>
      <c r="H39" s="23"/>
      <c r="I39" s="84"/>
      <c r="J39" s="84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5">
      <c r="D40" s="25"/>
      <c r="E40" s="25"/>
      <c r="H40" s="23"/>
      <c r="I40" s="84"/>
      <c r="J40" s="84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5">
      <c r="D41" s="25"/>
      <c r="E41" s="25"/>
      <c r="H41" s="23"/>
      <c r="I41" s="84"/>
      <c r="J41" s="84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5">
      <c r="D42" s="25"/>
      <c r="E42" s="25"/>
      <c r="H42" s="23"/>
      <c r="I42" s="84"/>
      <c r="J42" s="84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5">
      <c r="D43" s="25"/>
      <c r="E43" s="25"/>
      <c r="H43" s="23"/>
      <c r="I43" s="84"/>
      <c r="J43" s="84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5">
      <c r="D44" s="25"/>
      <c r="E44" s="25"/>
      <c r="H44" s="23"/>
      <c r="I44" s="84"/>
      <c r="J44" s="84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5">
      <c r="D45" s="25"/>
      <c r="E45" s="25"/>
      <c r="H45" s="23"/>
      <c r="I45" s="84"/>
      <c r="J45" s="84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5">
      <c r="D46" s="25"/>
      <c r="E46" s="25"/>
      <c r="H46" s="23"/>
      <c r="I46" s="84"/>
      <c r="J46" s="84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5">
      <c r="D47" s="25"/>
      <c r="E47" s="25"/>
      <c r="H47" s="23"/>
      <c r="I47" s="84"/>
      <c r="J47" s="84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5">
      <c r="D48" s="25"/>
      <c r="E48" s="25"/>
      <c r="H48" s="23"/>
      <c r="I48" s="84"/>
      <c r="J48" s="84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5">
      <c r="D49" s="25"/>
      <c r="E49" s="25"/>
      <c r="H49" s="23"/>
      <c r="I49" s="84"/>
      <c r="J49" s="84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5">
      <c r="D50" s="25"/>
      <c r="E50" s="25"/>
      <c r="H50" s="23"/>
      <c r="I50" s="84"/>
      <c r="J50" s="84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5">
      <c r="D51" s="25"/>
      <c r="E51" s="25"/>
      <c r="H51" s="23"/>
      <c r="I51" s="84"/>
      <c r="J51" s="84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5">
      <c r="D52" s="25"/>
      <c r="E52" s="25"/>
      <c r="H52" s="23"/>
      <c r="I52" s="84"/>
      <c r="J52" s="84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5">
      <c r="D53" s="25"/>
      <c r="E53" s="25"/>
      <c r="H53" s="23"/>
      <c r="I53" s="84"/>
      <c r="J53" s="84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5">
      <c r="D54" s="25"/>
      <c r="E54" s="25"/>
      <c r="H54" s="23"/>
      <c r="I54" s="84"/>
      <c r="J54" s="84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5">
      <c r="D55" s="25"/>
      <c r="E55" s="25"/>
      <c r="H55" s="23"/>
      <c r="I55" s="84"/>
      <c r="J55" s="84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5">
      <c r="D56" s="25"/>
      <c r="E56" s="25"/>
      <c r="H56" s="23"/>
      <c r="I56" s="84"/>
      <c r="J56" s="84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5">
      <c r="D57" s="25"/>
      <c r="E57" s="25"/>
      <c r="H57" s="23"/>
      <c r="I57" s="84"/>
      <c r="J57" s="84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5">
      <c r="D58" s="25"/>
      <c r="E58" s="25"/>
      <c r="H58" s="23"/>
      <c r="I58" s="84"/>
      <c r="J58" s="84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5">
      <c r="D59" s="25"/>
      <c r="E59" s="25"/>
      <c r="H59" s="23"/>
      <c r="I59" s="84"/>
      <c r="J59" s="84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5">
      <c r="D60" s="25"/>
      <c r="E60" s="25"/>
      <c r="H60" s="23"/>
      <c r="I60" s="84"/>
      <c r="J60" s="84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5">
      <c r="D61" s="25"/>
      <c r="E61" s="25"/>
      <c r="H61" s="23"/>
      <c r="I61" s="84"/>
      <c r="J61" s="84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5">
      <c r="D62" s="25"/>
      <c r="E62" s="25"/>
      <c r="H62" s="23"/>
      <c r="I62" s="84"/>
      <c r="J62" s="84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5">
      <c r="D63" s="25"/>
      <c r="E63" s="25"/>
      <c r="H63" s="23"/>
      <c r="I63" s="84"/>
      <c r="J63" s="84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5">
      <c r="D64" s="25"/>
      <c r="E64" s="25"/>
      <c r="H64" s="23"/>
      <c r="I64" s="84"/>
      <c r="J64" s="84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5">
      <c r="D65" s="25"/>
      <c r="E65" s="25"/>
      <c r="H65" s="23"/>
      <c r="I65" s="84"/>
      <c r="J65" s="84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5">
      <c r="D66" s="25"/>
      <c r="E66" s="25"/>
      <c r="H66" s="23"/>
      <c r="I66" s="84"/>
      <c r="J66" s="84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5">
      <c r="D67" s="25"/>
      <c r="E67" s="25"/>
      <c r="H67" s="23"/>
      <c r="I67" s="84"/>
      <c r="J67" s="84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5">
      <c r="D68" s="25"/>
      <c r="E68" s="25"/>
      <c r="H68" s="23"/>
      <c r="I68" s="84"/>
      <c r="J68" s="84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5">
      <c r="D69" s="25"/>
      <c r="E69" s="25"/>
      <c r="H69" s="23"/>
      <c r="I69" s="84"/>
      <c r="J69" s="84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5">
      <c r="D70" s="25"/>
      <c r="E70" s="25"/>
      <c r="H70" s="23"/>
      <c r="I70" s="84"/>
      <c r="J70" s="84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5">
      <c r="D71" s="25"/>
      <c r="E71" s="25"/>
      <c r="H71" s="23"/>
      <c r="I71" s="84"/>
      <c r="J71" s="84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5">
      <c r="D72" s="25"/>
      <c r="E72" s="25"/>
      <c r="H72" s="23"/>
      <c r="I72" s="84"/>
      <c r="J72" s="84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5">
      <c r="D73" s="25"/>
      <c r="E73" s="25"/>
      <c r="H73" s="23"/>
      <c r="I73" s="84"/>
      <c r="J73" s="84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5">
      <c r="D74" s="25"/>
      <c r="E74" s="25"/>
      <c r="H74" s="23"/>
      <c r="I74" s="84"/>
      <c r="J74" s="84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5">
      <c r="D75" s="25"/>
      <c r="E75" s="25"/>
      <c r="H75" s="23"/>
      <c r="I75" s="84"/>
      <c r="J75" s="84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5">
      <c r="D76" s="25"/>
      <c r="E76" s="25"/>
      <c r="H76" s="23"/>
      <c r="I76" s="84"/>
      <c r="J76" s="84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5">
      <c r="D77" s="25"/>
      <c r="E77" s="25"/>
      <c r="H77" s="23"/>
      <c r="I77" s="84"/>
      <c r="J77" s="84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5">
      <c r="D78" s="25"/>
      <c r="E78" s="25"/>
      <c r="H78" s="23"/>
      <c r="I78" s="84"/>
      <c r="J78" s="84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5">
      <c r="D79" s="25"/>
      <c r="E79" s="25"/>
      <c r="H79" s="23"/>
      <c r="I79" s="84"/>
      <c r="J79" s="84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5">
      <c r="D80" s="25"/>
      <c r="E80" s="25"/>
      <c r="H80" s="23"/>
      <c r="I80" s="84"/>
      <c r="J80" s="84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5">
      <c r="D81" s="25"/>
      <c r="E81" s="25"/>
      <c r="H81" s="23"/>
      <c r="I81" s="84"/>
      <c r="J81" s="84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5">
      <c r="D82" s="25"/>
      <c r="E82" s="25"/>
      <c r="H82" s="23"/>
      <c r="I82" s="84"/>
      <c r="J82" s="84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5">
      <c r="D83" s="25"/>
      <c r="E83" s="25"/>
      <c r="H83" s="23"/>
      <c r="I83" s="84"/>
      <c r="J83" s="84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5">
      <c r="D84" s="25"/>
      <c r="E84" s="25"/>
      <c r="H84" s="23"/>
      <c r="I84" s="84"/>
      <c r="J84" s="84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5">
      <c r="D85" s="25"/>
      <c r="E85" s="25"/>
      <c r="H85" s="23"/>
      <c r="I85" s="84"/>
      <c r="J85" s="84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5">
      <c r="D86" s="25"/>
      <c r="E86" s="25"/>
      <c r="H86" s="23"/>
      <c r="I86" s="84"/>
      <c r="J86" s="84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5">
      <c r="D87" s="25"/>
      <c r="E87" s="25"/>
      <c r="H87" s="23"/>
      <c r="I87" s="84"/>
      <c r="J87" s="84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5">
      <c r="D88" s="25"/>
      <c r="E88" s="25"/>
      <c r="H88" s="23"/>
      <c r="I88" s="84"/>
      <c r="J88" s="84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5">
      <c r="D89" s="25"/>
      <c r="E89" s="25"/>
      <c r="H89" s="23"/>
      <c r="I89" s="84"/>
      <c r="J89" s="84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5">
      <c r="D90" s="25"/>
      <c r="E90" s="25"/>
      <c r="H90" s="23"/>
      <c r="I90" s="84"/>
      <c r="J90" s="84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5">
      <c r="D91" s="25"/>
      <c r="E91" s="25"/>
      <c r="H91" s="23"/>
      <c r="I91" s="84"/>
      <c r="J91" s="84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5">
      <c r="D92" s="25"/>
      <c r="E92" s="25"/>
      <c r="H92" s="23"/>
      <c r="I92" s="84"/>
      <c r="J92" s="84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5">
      <c r="D93" s="25"/>
      <c r="E93" s="25"/>
      <c r="H93" s="23"/>
      <c r="I93" s="84"/>
      <c r="J93" s="84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5">
      <c r="D94" s="25"/>
      <c r="E94" s="25"/>
      <c r="H94" s="23"/>
      <c r="I94" s="84"/>
      <c r="J94" s="84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5">
      <c r="D95" s="25"/>
      <c r="E95" s="25"/>
      <c r="H95" s="23"/>
      <c r="I95" s="84"/>
      <c r="J95" s="84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5">
      <c r="D96" s="25"/>
      <c r="E96" s="25"/>
      <c r="H96" s="23"/>
      <c r="I96" s="84"/>
      <c r="J96" s="84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5">
      <c r="D97" s="25"/>
      <c r="E97" s="25"/>
      <c r="H97" s="23"/>
      <c r="I97" s="84"/>
      <c r="J97" s="84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5">
      <c r="D98" s="25"/>
      <c r="E98" s="25"/>
      <c r="H98" s="23"/>
      <c r="I98" s="84"/>
      <c r="J98" s="84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5">
      <c r="D99" s="25"/>
      <c r="E99" s="25"/>
      <c r="H99" s="23"/>
      <c r="I99" s="84"/>
      <c r="J99" s="84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5">
      <c r="D100" s="25"/>
      <c r="E100" s="25"/>
      <c r="H100" s="23"/>
      <c r="I100" s="84"/>
      <c r="J100" s="84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5">
      <c r="D101" s="25"/>
      <c r="E101" s="25"/>
      <c r="H101" s="23"/>
      <c r="I101" s="84"/>
      <c r="J101" s="84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5">
      <c r="D102" s="25"/>
      <c r="E102" s="25"/>
      <c r="H102" s="23"/>
      <c r="I102" s="84"/>
      <c r="J102" s="84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5">
      <c r="D103" s="25"/>
      <c r="E103" s="25"/>
      <c r="H103" s="23"/>
      <c r="I103" s="84"/>
      <c r="J103" s="84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5">
      <c r="D104" s="25"/>
      <c r="E104" s="25"/>
      <c r="H104" s="23"/>
      <c r="I104" s="84"/>
      <c r="J104" s="84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5">
      <c r="D105" s="25"/>
      <c r="E105" s="25"/>
      <c r="H105" s="23"/>
      <c r="I105" s="84"/>
      <c r="J105" s="84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5">
      <c r="D106" s="25"/>
      <c r="E106" s="25"/>
      <c r="H106" s="23"/>
      <c r="I106" s="84"/>
      <c r="J106" s="84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5">
      <c r="D107" s="25"/>
      <c r="E107" s="25"/>
      <c r="H107" s="23"/>
      <c r="I107" s="84"/>
      <c r="J107" s="84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5">
      <c r="D108" s="25"/>
      <c r="E108" s="25"/>
      <c r="H108" s="23"/>
      <c r="I108" s="84"/>
      <c r="J108" s="84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5">
      <c r="D109" s="25"/>
      <c r="E109" s="25"/>
      <c r="H109" s="23"/>
      <c r="I109" s="84"/>
      <c r="J109" s="84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5">
      <c r="D110" s="25"/>
      <c r="E110" s="25"/>
      <c r="H110" s="23"/>
      <c r="I110" s="84"/>
      <c r="J110" s="84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5">
      <c r="D111" s="25"/>
      <c r="E111" s="25"/>
      <c r="H111" s="23"/>
      <c r="I111" s="84"/>
      <c r="J111" s="84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5">
      <c r="D112" s="25"/>
      <c r="E112" s="25"/>
      <c r="H112" s="23"/>
      <c r="I112" s="84"/>
      <c r="J112" s="84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5">
      <c r="D113" s="25"/>
      <c r="E113" s="25"/>
      <c r="H113" s="23"/>
      <c r="I113" s="84"/>
      <c r="J113" s="84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5">
      <c r="D114" s="25"/>
      <c r="E114" s="25"/>
      <c r="H114" s="23"/>
      <c r="I114" s="84"/>
      <c r="J114" s="84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5">
      <c r="D115" s="25"/>
      <c r="E115" s="25"/>
      <c r="H115" s="23"/>
      <c r="I115" s="84"/>
      <c r="J115" s="84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5">
      <c r="D116" s="25"/>
      <c r="E116" s="25"/>
      <c r="H116" s="23"/>
      <c r="I116" s="84"/>
      <c r="J116" s="84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5">
      <c r="D117" s="25"/>
      <c r="E117" s="25"/>
      <c r="H117" s="23"/>
      <c r="I117" s="84"/>
      <c r="J117" s="84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5">
      <c r="D118" s="25"/>
      <c r="E118" s="25"/>
      <c r="H118" s="23"/>
      <c r="I118" s="84"/>
      <c r="J118" s="84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5">
      <c r="D119" s="25"/>
      <c r="E119" s="25"/>
      <c r="H119" s="23"/>
      <c r="I119" s="84"/>
      <c r="J119" s="84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5">
      <c r="D120" s="25"/>
      <c r="E120" s="25"/>
      <c r="H120" s="23"/>
      <c r="I120" s="84"/>
      <c r="J120" s="84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5">
      <c r="D121" s="25"/>
      <c r="E121" s="25"/>
      <c r="H121" s="23"/>
      <c r="I121" s="84"/>
      <c r="J121" s="84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5">
      <c r="D122" s="25"/>
      <c r="E122" s="25"/>
      <c r="H122" s="23"/>
      <c r="I122" s="84"/>
      <c r="J122" s="84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5">
      <c r="D123" s="25"/>
      <c r="E123" s="25"/>
      <c r="H123" s="23"/>
      <c r="I123" s="84"/>
      <c r="J123" s="84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5">
      <c r="D124" s="25"/>
      <c r="E124" s="25"/>
      <c r="H124" s="23"/>
      <c r="I124" s="84"/>
      <c r="J124" s="84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5">
      <c r="D125" s="25"/>
      <c r="E125" s="25"/>
      <c r="H125" s="23"/>
      <c r="I125" s="84"/>
      <c r="J125" s="84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5">
      <c r="D126" s="25"/>
      <c r="E126" s="25"/>
      <c r="H126" s="23"/>
      <c r="I126" s="84"/>
      <c r="J126" s="84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5">
      <c r="D127" s="25"/>
      <c r="E127" s="25"/>
      <c r="H127" s="23"/>
      <c r="I127" s="84"/>
      <c r="J127" s="84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5">
      <c r="D128" s="25"/>
      <c r="E128" s="25"/>
      <c r="H128" s="23"/>
      <c r="I128" s="84"/>
      <c r="J128" s="84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5">
      <c r="D129" s="25"/>
      <c r="E129" s="25"/>
      <c r="H129" s="23"/>
      <c r="I129" s="84"/>
      <c r="J129" s="84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5">
      <c r="D130" s="25"/>
      <c r="E130" s="25"/>
      <c r="H130" s="23"/>
      <c r="I130" s="84"/>
      <c r="J130" s="84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5">
      <c r="D131" s="25"/>
      <c r="E131" s="25"/>
      <c r="H131" s="23"/>
      <c r="I131" s="84"/>
      <c r="J131" s="84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5">
      <c r="D132" s="25"/>
      <c r="E132" s="25"/>
      <c r="H132" s="23"/>
      <c r="I132" s="84"/>
      <c r="J132" s="84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5">
      <c r="D133" s="25"/>
      <c r="E133" s="25"/>
      <c r="H133" s="23"/>
      <c r="I133" s="84"/>
      <c r="J133" s="84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5">
      <c r="D134" s="25"/>
      <c r="E134" s="25"/>
      <c r="H134" s="23"/>
      <c r="I134" s="84"/>
      <c r="J134" s="84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5">
      <c r="D135" s="25"/>
      <c r="E135" s="25"/>
      <c r="H135" s="23"/>
      <c r="I135" s="84"/>
      <c r="J135" s="84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5">
      <c r="D136" s="25"/>
      <c r="E136" s="25"/>
      <c r="H136" s="23"/>
      <c r="I136" s="84"/>
      <c r="J136" s="84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5">
      <c r="D137" s="25"/>
      <c r="E137" s="25"/>
      <c r="H137" s="23"/>
      <c r="I137" s="84"/>
      <c r="J137" s="84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5">
      <c r="D138" s="25"/>
      <c r="E138" s="25"/>
      <c r="H138" s="23"/>
      <c r="I138" s="84"/>
      <c r="J138" s="84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5">
      <c r="D139" s="25"/>
      <c r="E139" s="25"/>
      <c r="H139" s="23"/>
      <c r="I139" s="84"/>
      <c r="J139" s="84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5">
      <c r="D140" s="25"/>
      <c r="E140" s="25"/>
      <c r="H140" s="23"/>
      <c r="I140" s="84"/>
      <c r="J140" s="84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5">
      <c r="D141" s="25"/>
      <c r="E141" s="25"/>
      <c r="H141" s="23"/>
      <c r="I141" s="84"/>
      <c r="J141" s="84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5">
      <c r="D142" s="25"/>
      <c r="E142" s="25"/>
      <c r="H142" s="23"/>
      <c r="I142" s="84"/>
      <c r="J142" s="84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5">
      <c r="D143" s="25"/>
      <c r="E143" s="25"/>
      <c r="H143" s="23"/>
      <c r="I143" s="84"/>
      <c r="J143" s="84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5">
      <c r="D144" s="25"/>
      <c r="E144" s="25"/>
      <c r="H144" s="23"/>
      <c r="I144" s="84"/>
      <c r="J144" s="84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5">
      <c r="D145" s="25"/>
      <c r="E145" s="25"/>
      <c r="H145" s="23"/>
      <c r="I145" s="84"/>
      <c r="J145" s="84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5">
      <c r="D146" s="25"/>
      <c r="E146" s="25"/>
      <c r="H146" s="23"/>
      <c r="I146" s="84"/>
      <c r="J146" s="84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5">
      <c r="D147" s="25"/>
      <c r="E147" s="25"/>
      <c r="H147" s="23"/>
      <c r="I147" s="84"/>
      <c r="J147" s="84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5">
      <c r="D148" s="25"/>
      <c r="E148" s="25"/>
      <c r="H148" s="23"/>
      <c r="I148" s="84"/>
      <c r="J148" s="84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5">
      <c r="D149" s="25"/>
      <c r="E149" s="25"/>
      <c r="H149" s="23"/>
      <c r="I149" s="84"/>
      <c r="J149" s="84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5">
      <c r="D150" s="25"/>
      <c r="E150" s="25"/>
      <c r="H150" s="23"/>
      <c r="I150" s="84"/>
      <c r="J150" s="84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5">
      <c r="D151" s="25"/>
      <c r="E151" s="25"/>
      <c r="H151" s="23"/>
      <c r="I151" s="84"/>
      <c r="J151" s="84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5">
      <c r="D152" s="25"/>
      <c r="E152" s="25"/>
      <c r="H152" s="23"/>
      <c r="I152" s="84"/>
      <c r="J152" s="84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5">
      <c r="D153" s="25"/>
      <c r="E153" s="25"/>
      <c r="H153" s="23"/>
      <c r="I153" s="84"/>
      <c r="J153" s="84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5">
      <c r="D154" s="25"/>
      <c r="E154" s="25"/>
      <c r="H154" s="23"/>
      <c r="I154" s="84"/>
      <c r="J154" s="84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5">
      <c r="D155" s="25"/>
      <c r="E155" s="25"/>
      <c r="H155" s="23"/>
      <c r="I155" s="84"/>
      <c r="J155" s="84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5">
      <c r="D156" s="25"/>
      <c r="E156" s="25"/>
      <c r="H156" s="23"/>
      <c r="I156" s="84"/>
      <c r="J156" s="84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5">
      <c r="D157" s="25"/>
      <c r="E157" s="25"/>
      <c r="H157" s="23"/>
      <c r="I157" s="84"/>
      <c r="J157" s="84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5">
      <c r="D158" s="25"/>
      <c r="E158" s="25"/>
      <c r="H158" s="23"/>
      <c r="I158" s="84"/>
      <c r="J158" s="84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5">
      <c r="D159" s="25"/>
      <c r="E159" s="25"/>
      <c r="H159" s="23"/>
      <c r="I159" s="84"/>
      <c r="J159" s="84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5">
      <c r="D160" s="25"/>
      <c r="E160" s="25"/>
      <c r="H160" s="23"/>
      <c r="I160" s="84"/>
      <c r="J160" s="84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5">
      <c r="D161" s="25"/>
      <c r="E161" s="25"/>
      <c r="H161" s="23"/>
      <c r="I161" s="84"/>
      <c r="J161" s="84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5">
      <c r="D162" s="25"/>
      <c r="E162" s="25"/>
      <c r="H162" s="23"/>
      <c r="I162" s="84"/>
      <c r="J162" s="84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5">
      <c r="D163" s="25"/>
      <c r="E163" s="25"/>
      <c r="H163" s="23"/>
      <c r="I163" s="84"/>
      <c r="J163" s="84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5">
      <c r="D164" s="25"/>
      <c r="E164" s="25"/>
      <c r="H164" s="23"/>
      <c r="I164" s="84"/>
      <c r="J164" s="84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5">
      <c r="D165" s="25"/>
      <c r="E165" s="25"/>
      <c r="H165" s="23"/>
      <c r="I165" s="84"/>
      <c r="J165" s="84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5">
      <c r="D166" s="25"/>
      <c r="E166" s="25"/>
      <c r="H166" s="23"/>
      <c r="I166" s="84"/>
      <c r="J166" s="84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5">
      <c r="D167" s="25"/>
      <c r="E167" s="25"/>
      <c r="H167" s="23"/>
      <c r="I167" s="84"/>
      <c r="J167" s="84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5">
      <c r="D168" s="25"/>
      <c r="E168" s="25"/>
      <c r="H168" s="23"/>
      <c r="I168" s="84"/>
      <c r="J168" s="84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5">
      <c r="D169" s="25"/>
      <c r="E169" s="25"/>
      <c r="H169" s="23"/>
      <c r="I169" s="84"/>
      <c r="J169" s="84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5">
      <c r="D170" s="25"/>
      <c r="E170" s="25"/>
      <c r="H170" s="23"/>
      <c r="I170" s="84"/>
      <c r="J170" s="84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5">
      <c r="D171" s="25"/>
      <c r="E171" s="25"/>
      <c r="H171" s="23"/>
      <c r="I171" s="84"/>
      <c r="J171" s="84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5">
      <c r="D172" s="25"/>
      <c r="E172" s="25"/>
      <c r="H172" s="23"/>
      <c r="I172" s="84"/>
      <c r="J172" s="84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5">
      <c r="D173" s="25"/>
      <c r="E173" s="25"/>
      <c r="H173" s="23"/>
      <c r="I173" s="84"/>
      <c r="J173" s="84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5">
      <c r="D174" s="25"/>
      <c r="E174" s="25"/>
      <c r="H174" s="23"/>
      <c r="I174" s="84"/>
      <c r="J174" s="84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5">
      <c r="D175" s="25"/>
      <c r="E175" s="25"/>
      <c r="H175" s="23"/>
      <c r="I175" s="84"/>
      <c r="J175" s="84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5">
      <c r="D176" s="25"/>
      <c r="E176" s="25"/>
      <c r="H176" s="23"/>
      <c r="I176" s="84"/>
      <c r="J176" s="84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5">
      <c r="D177" s="25"/>
      <c r="E177" s="25"/>
      <c r="H177" s="23"/>
      <c r="I177" s="84"/>
      <c r="J177" s="84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5">
      <c r="D178" s="25"/>
      <c r="E178" s="25"/>
      <c r="H178" s="23"/>
      <c r="I178" s="84"/>
      <c r="J178" s="84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5">
      <c r="D179" s="25"/>
      <c r="E179" s="25"/>
      <c r="H179" s="23"/>
      <c r="I179" s="84"/>
      <c r="J179" s="84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5">
      <c r="D180" s="25"/>
      <c r="E180" s="25"/>
      <c r="H180" s="23"/>
      <c r="I180" s="84"/>
      <c r="J180" s="84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5">
      <c r="D181" s="25"/>
      <c r="E181" s="25"/>
      <c r="H181" s="23"/>
      <c r="I181" s="84"/>
      <c r="J181" s="84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5">
      <c r="D182" s="25"/>
      <c r="E182" s="25"/>
      <c r="H182" s="23"/>
      <c r="I182" s="84"/>
      <c r="J182" s="84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5">
      <c r="D183" s="25"/>
      <c r="E183" s="25"/>
      <c r="H183" s="23"/>
      <c r="I183" s="84"/>
      <c r="J183" s="84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5">
      <c r="D184" s="25"/>
      <c r="E184" s="25"/>
      <c r="H184" s="23"/>
      <c r="I184" s="84"/>
      <c r="J184" s="84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5">
      <c r="D185" s="25"/>
      <c r="E185" s="25"/>
      <c r="H185" s="23"/>
      <c r="I185" s="84"/>
      <c r="J185" s="84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5">
      <c r="D186" s="25"/>
      <c r="E186" s="25"/>
      <c r="H186" s="23"/>
      <c r="I186" s="84"/>
      <c r="J186" s="84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5">
      <c r="D187" s="25"/>
      <c r="E187" s="25"/>
      <c r="H187" s="23"/>
      <c r="I187" s="84"/>
      <c r="J187" s="84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5">
      <c r="D188" s="25"/>
      <c r="E188" s="25"/>
      <c r="H188" s="23"/>
      <c r="I188" s="84"/>
      <c r="J188" s="84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5">
      <c r="D189" s="25"/>
      <c r="E189" s="25"/>
      <c r="H189" s="23"/>
      <c r="I189" s="84"/>
      <c r="J189" s="84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5">
      <c r="D190" s="25"/>
      <c r="E190" s="25"/>
      <c r="H190" s="23"/>
      <c r="I190" s="84"/>
      <c r="J190" s="84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5">
      <c r="D191" s="25"/>
      <c r="E191" s="25"/>
      <c r="H191" s="23"/>
      <c r="I191" s="84"/>
      <c r="J191" s="84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5">
      <c r="D192" s="25"/>
      <c r="E192" s="25"/>
      <c r="H192" s="23"/>
      <c r="I192" s="84"/>
      <c r="J192" s="84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5">
      <c r="D193" s="25"/>
      <c r="E193" s="25"/>
      <c r="H193" s="23"/>
      <c r="I193" s="84"/>
      <c r="J193" s="84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5">
      <c r="D194" s="25"/>
      <c r="E194" s="25"/>
      <c r="H194" s="23"/>
      <c r="I194" s="84"/>
      <c r="J194" s="84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5">
      <c r="D195" s="25"/>
      <c r="E195" s="25"/>
      <c r="H195" s="23"/>
      <c r="I195" s="84"/>
      <c r="J195" s="84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5">
      <c r="D196" s="25"/>
      <c r="E196" s="25"/>
      <c r="H196" s="23"/>
      <c r="I196" s="84"/>
      <c r="J196" s="84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5">
      <c r="D197" s="25"/>
      <c r="E197" s="25"/>
      <c r="H197" s="23"/>
      <c r="I197" s="84"/>
      <c r="J197" s="84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5">
      <c r="D198" s="25"/>
      <c r="E198" s="25"/>
      <c r="H198" s="23"/>
      <c r="I198" s="84"/>
      <c r="J198" s="84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5">
      <c r="D199" s="25"/>
      <c r="E199" s="25"/>
      <c r="H199" s="23"/>
      <c r="I199" s="84"/>
      <c r="J199" s="84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5">
      <c r="D200" s="25"/>
      <c r="E200" s="25"/>
      <c r="H200" s="23"/>
      <c r="I200" s="84"/>
      <c r="J200" s="84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5">
      <c r="D201" s="25"/>
      <c r="E201" s="25"/>
      <c r="H201" s="23"/>
      <c r="I201" s="84"/>
      <c r="J201" s="84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5">
      <c r="D202" s="25"/>
      <c r="E202" s="25"/>
      <c r="H202" s="23"/>
      <c r="I202" s="84"/>
      <c r="J202" s="84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5">
      <c r="D203" s="25"/>
      <c r="E203" s="25"/>
      <c r="H203" s="23"/>
      <c r="I203" s="84"/>
      <c r="J203" s="84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5">
      <c r="D204" s="25"/>
      <c r="E204" s="25"/>
      <c r="H204" s="23"/>
      <c r="I204" s="84"/>
      <c r="J204" s="84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5">
      <c r="D205" s="25"/>
      <c r="E205" s="25"/>
      <c r="H205" s="23"/>
      <c r="I205" s="84"/>
      <c r="J205" s="84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5">
      <c r="D206" s="25"/>
      <c r="E206" s="25"/>
      <c r="H206" s="23"/>
      <c r="I206" s="84"/>
      <c r="J206" s="84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5">
      <c r="D207" s="25"/>
      <c r="E207" s="25"/>
      <c r="H207" s="23"/>
      <c r="I207" s="84"/>
      <c r="J207" s="84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5">
      <c r="D208" s="25"/>
      <c r="E208" s="25"/>
      <c r="H208" s="23"/>
      <c r="I208" s="84"/>
      <c r="J208" s="84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5">
      <c r="D209" s="25"/>
      <c r="E209" s="25"/>
      <c r="H209" s="23"/>
      <c r="I209" s="84"/>
      <c r="J209" s="84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5">
      <c r="D210" s="25"/>
      <c r="E210" s="25"/>
      <c r="H210" s="23"/>
      <c r="I210" s="84"/>
      <c r="J210" s="84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5">
      <c r="D211" s="25"/>
      <c r="E211" s="25"/>
      <c r="H211" s="23"/>
      <c r="I211" s="84"/>
      <c r="J211" s="84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5">
      <c r="D212" s="25"/>
      <c r="E212" s="25"/>
      <c r="H212" s="23"/>
      <c r="I212" s="84"/>
      <c r="J212" s="84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5">
      <c r="D213" s="25"/>
      <c r="E213" s="25"/>
      <c r="H213" s="23"/>
      <c r="I213" s="84"/>
      <c r="J213" s="84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5">
      <c r="D214" s="25"/>
      <c r="E214" s="25"/>
      <c r="H214" s="23"/>
      <c r="I214" s="84"/>
      <c r="J214" s="84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5">
      <c r="D215" s="25"/>
      <c r="E215" s="25"/>
      <c r="H215" s="23"/>
      <c r="I215" s="84"/>
      <c r="J215" s="84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5">
      <c r="D216" s="25"/>
      <c r="E216" s="25"/>
      <c r="H216" s="23"/>
      <c r="I216" s="84"/>
      <c r="J216" s="84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5">
      <c r="D217" s="25"/>
      <c r="E217" s="25"/>
      <c r="H217" s="23"/>
      <c r="I217" s="84"/>
      <c r="J217" s="84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5">
      <c r="D218" s="25"/>
      <c r="E218" s="25"/>
      <c r="H218" s="23"/>
      <c r="I218" s="84"/>
      <c r="J218" s="84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5">
      <c r="D219" s="25"/>
      <c r="E219" s="25"/>
      <c r="H219" s="23"/>
      <c r="I219" s="84"/>
      <c r="J219" s="84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5">
      <c r="D220" s="25"/>
      <c r="E220" s="25"/>
      <c r="H220" s="23"/>
      <c r="I220" s="84"/>
      <c r="J220" s="84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5">
      <c r="D221" s="25"/>
      <c r="E221" s="25"/>
      <c r="H221" s="23"/>
      <c r="I221" s="84"/>
      <c r="J221" s="84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5">
      <c r="D222" s="25"/>
      <c r="E222" s="25"/>
      <c r="H222" s="23"/>
      <c r="I222" s="84"/>
      <c r="J222" s="84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5">
      <c r="D223" s="25"/>
      <c r="E223" s="25"/>
      <c r="H223" s="23"/>
      <c r="I223" s="84"/>
      <c r="J223" s="84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5">
      <c r="D224" s="25"/>
      <c r="E224" s="25"/>
      <c r="H224" s="23"/>
      <c r="I224" s="84"/>
      <c r="J224" s="84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5">
      <c r="D225" s="25"/>
      <c r="E225" s="25"/>
      <c r="H225" s="23"/>
      <c r="I225" s="84"/>
      <c r="J225" s="84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5">
      <c r="D226" s="25"/>
      <c r="E226" s="25"/>
      <c r="H226" s="23"/>
      <c r="I226" s="84"/>
      <c r="J226" s="84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5">
      <c r="D227" s="25"/>
      <c r="E227" s="25"/>
      <c r="H227" s="23"/>
      <c r="I227" s="84"/>
      <c r="J227" s="84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5">
      <c r="D228" s="25"/>
      <c r="E228" s="25"/>
      <c r="H228" s="23"/>
      <c r="I228" s="84"/>
      <c r="J228" s="84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5">
      <c r="D229" s="25"/>
      <c r="E229" s="25"/>
      <c r="H229" s="23"/>
      <c r="I229" s="84"/>
      <c r="J229" s="84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5">
      <c r="D230" s="25"/>
      <c r="E230" s="25"/>
      <c r="H230" s="23"/>
      <c r="I230" s="84"/>
      <c r="J230" s="84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5">
      <c r="D231" s="25"/>
      <c r="E231" s="25"/>
      <c r="H231" s="23"/>
      <c r="I231" s="84"/>
      <c r="J231" s="84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5">
      <c r="D232" s="25"/>
      <c r="E232" s="25"/>
      <c r="H232" s="23"/>
      <c r="I232" s="84"/>
      <c r="J232" s="84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5">
      <c r="D233" s="25"/>
      <c r="E233" s="25"/>
      <c r="H233" s="23"/>
      <c r="I233" s="84"/>
      <c r="J233" s="84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5">
      <c r="D234" s="25"/>
      <c r="E234" s="25"/>
      <c r="H234" s="23"/>
      <c r="I234" s="84"/>
      <c r="J234" s="84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5">
      <c r="D235" s="25"/>
      <c r="E235" s="25"/>
      <c r="H235" s="23"/>
      <c r="I235" s="84"/>
      <c r="J235" s="84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5">
      <c r="D236" s="25"/>
      <c r="E236" s="25"/>
      <c r="H236" s="23"/>
      <c r="I236" s="84"/>
      <c r="J236" s="84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5">
      <c r="D237" s="25"/>
      <c r="E237" s="25"/>
      <c r="H237" s="23"/>
      <c r="I237" s="84"/>
      <c r="J237" s="84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5">
      <c r="D238" s="25"/>
      <c r="E238" s="25"/>
      <c r="H238" s="23"/>
      <c r="I238" s="84"/>
      <c r="J238" s="84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5">
      <c r="D239" s="25"/>
      <c r="E239" s="25"/>
      <c r="H239" s="23"/>
      <c r="I239" s="84"/>
      <c r="J239" s="84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5">
      <c r="D240" s="25"/>
      <c r="E240" s="25"/>
      <c r="H240" s="23"/>
      <c r="I240" s="84"/>
      <c r="J240" s="84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5">
      <c r="D241" s="25"/>
      <c r="E241" s="25"/>
      <c r="H241" s="23"/>
      <c r="I241" s="84"/>
      <c r="J241" s="84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5">
      <c r="D242" s="25"/>
      <c r="E242" s="25"/>
      <c r="H242" s="23"/>
      <c r="I242" s="84"/>
      <c r="J242" s="84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5">
      <c r="D243" s="25"/>
      <c r="E243" s="25"/>
      <c r="H243" s="23"/>
      <c r="I243" s="84"/>
      <c r="J243" s="84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5">
      <c r="D244" s="25"/>
      <c r="E244" s="25"/>
      <c r="H244" s="23"/>
      <c r="I244" s="84"/>
      <c r="J244" s="84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5">
      <c r="D245" s="25"/>
      <c r="E245" s="25"/>
      <c r="H245" s="23"/>
      <c r="I245" s="84"/>
      <c r="J245" s="84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5">
      <c r="D246" s="25"/>
      <c r="E246" s="25"/>
      <c r="H246" s="23"/>
      <c r="I246" s="84"/>
      <c r="J246" s="84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5">
      <c r="D247" s="25"/>
      <c r="E247" s="25"/>
      <c r="H247" s="23"/>
      <c r="I247" s="84"/>
      <c r="J247" s="84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5">
      <c r="D248" s="25"/>
      <c r="E248" s="25"/>
      <c r="H248" s="23"/>
      <c r="I248" s="84"/>
      <c r="J248" s="84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5">
      <c r="D249" s="25"/>
      <c r="E249" s="25"/>
      <c r="H249" s="23"/>
      <c r="I249" s="84"/>
      <c r="J249" s="84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5">
      <c r="D250" s="25"/>
      <c r="E250" s="25"/>
      <c r="H250" s="23"/>
      <c r="I250" s="84"/>
      <c r="J250" s="84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5">
      <c r="D251" s="25"/>
      <c r="E251" s="25"/>
      <c r="H251" s="23"/>
      <c r="I251" s="84"/>
      <c r="J251" s="84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5">
      <c r="D252" s="25"/>
      <c r="E252" s="25"/>
      <c r="H252" s="23"/>
      <c r="I252" s="84"/>
      <c r="J252" s="84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5">
      <c r="D253" s="25"/>
      <c r="E253" s="25"/>
      <c r="H253" s="23"/>
      <c r="I253" s="84"/>
      <c r="J253" s="84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5">
      <c r="D254" s="25"/>
      <c r="E254" s="25"/>
      <c r="H254" s="23"/>
      <c r="I254" s="84"/>
      <c r="J254" s="84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5">
      <c r="D255" s="25"/>
      <c r="E255" s="25"/>
      <c r="H255" s="23"/>
      <c r="I255" s="84"/>
      <c r="J255" s="84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5">
      <c r="D256" s="25"/>
      <c r="E256" s="25"/>
      <c r="H256" s="23"/>
      <c r="I256" s="84"/>
      <c r="J256" s="84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5">
      <c r="D257" s="25"/>
      <c r="E257" s="25"/>
      <c r="H257" s="23"/>
      <c r="I257" s="84"/>
      <c r="J257" s="84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5">
      <c r="D258" s="25"/>
      <c r="E258" s="25"/>
      <c r="H258" s="23"/>
      <c r="I258" s="84"/>
      <c r="J258" s="84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5">
      <c r="D259" s="25"/>
      <c r="E259" s="25"/>
      <c r="H259" s="23"/>
      <c r="I259" s="84"/>
      <c r="J259" s="84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5">
      <c r="D260" s="25"/>
      <c r="E260" s="25"/>
      <c r="H260" s="23"/>
      <c r="I260" s="84"/>
      <c r="J260" s="84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5">
      <c r="D261" s="25"/>
      <c r="E261" s="25"/>
      <c r="H261" s="23"/>
      <c r="I261" s="84"/>
      <c r="J261" s="84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5">
      <c r="D262" s="25"/>
      <c r="E262" s="25"/>
      <c r="H262" s="23"/>
      <c r="I262" s="84"/>
      <c r="J262" s="84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5">
      <c r="D263" s="25"/>
      <c r="E263" s="25"/>
      <c r="H263" s="23"/>
      <c r="I263" s="84"/>
      <c r="J263" s="84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5">
      <c r="D264" s="25"/>
      <c r="E264" s="25"/>
      <c r="H264" s="23"/>
      <c r="I264" s="84"/>
      <c r="J264" s="84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5">
      <c r="D265" s="25"/>
      <c r="E265" s="25"/>
      <c r="H265" s="23"/>
      <c r="I265" s="84"/>
      <c r="J265" s="84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5">
      <c r="D266" s="25"/>
      <c r="E266" s="25"/>
      <c r="H266" s="23"/>
      <c r="I266" s="84"/>
      <c r="J266" s="84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5">
      <c r="D267" s="25"/>
      <c r="E267" s="25"/>
      <c r="H267" s="23"/>
      <c r="I267" s="84"/>
      <c r="J267" s="84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5">
      <c r="D268" s="25"/>
      <c r="E268" s="25"/>
      <c r="H268" s="23"/>
      <c r="I268" s="84"/>
      <c r="J268" s="84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5">
      <c r="D269" s="25"/>
      <c r="E269" s="25"/>
      <c r="H269" s="23"/>
      <c r="I269" s="84"/>
      <c r="J269" s="84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5">
      <c r="D270" s="25"/>
      <c r="E270" s="25"/>
      <c r="H270" s="23"/>
      <c r="I270" s="84"/>
      <c r="J270" s="84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5">
      <c r="D271" s="25"/>
      <c r="E271" s="25"/>
      <c r="H271" s="23"/>
      <c r="I271" s="84"/>
      <c r="J271" s="84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5">
      <c r="D272" s="25"/>
      <c r="E272" s="25"/>
      <c r="H272" s="23"/>
      <c r="I272" s="84"/>
      <c r="J272" s="84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5">
      <c r="D273" s="25"/>
      <c r="E273" s="25"/>
      <c r="H273" s="23"/>
      <c r="I273" s="84"/>
      <c r="J273" s="84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5">
      <c r="D274" s="25"/>
      <c r="E274" s="25"/>
      <c r="H274" s="23"/>
      <c r="I274" s="84"/>
      <c r="J274" s="84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5">
      <c r="D275" s="25"/>
      <c r="E275" s="25"/>
      <c r="H275" s="23"/>
      <c r="I275" s="84"/>
      <c r="J275" s="84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5">
      <c r="D276" s="25"/>
      <c r="E276" s="25"/>
      <c r="H276" s="23"/>
      <c r="I276" s="84"/>
      <c r="J276" s="84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5">
      <c r="D277" s="25"/>
      <c r="E277" s="25"/>
      <c r="H277" s="23"/>
      <c r="I277" s="84"/>
      <c r="J277" s="84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5">
      <c r="D278" s="25"/>
      <c r="E278" s="25"/>
      <c r="H278" s="23"/>
      <c r="I278" s="84"/>
      <c r="J278" s="84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5">
      <c r="D279" s="25"/>
      <c r="E279" s="25"/>
      <c r="H279" s="23"/>
      <c r="I279" s="84"/>
      <c r="J279" s="84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5">
      <c r="D280" s="25"/>
      <c r="E280" s="25"/>
      <c r="H280" s="23"/>
      <c r="I280" s="84"/>
      <c r="J280" s="84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5">
      <c r="D281" s="25"/>
      <c r="E281" s="25"/>
      <c r="H281" s="23"/>
      <c r="I281" s="84"/>
      <c r="J281" s="84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5">
      <c r="D282" s="25"/>
      <c r="E282" s="25"/>
      <c r="H282" s="23"/>
      <c r="I282" s="84"/>
      <c r="J282" s="84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5">
      <c r="D283" s="25"/>
      <c r="E283" s="25"/>
      <c r="H283" s="23"/>
      <c r="I283" s="84"/>
      <c r="J283" s="84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5">
      <c r="D284" s="25"/>
      <c r="E284" s="25"/>
      <c r="H284" s="23"/>
      <c r="I284" s="84"/>
      <c r="J284" s="84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5">
      <c r="D285" s="25"/>
      <c r="E285" s="25"/>
      <c r="H285" s="23"/>
      <c r="I285" s="84"/>
      <c r="J285" s="84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5">
      <c r="D286" s="25"/>
      <c r="E286" s="25"/>
      <c r="H286" s="23"/>
      <c r="I286" s="84"/>
      <c r="J286" s="84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5">
      <c r="D287" s="25"/>
      <c r="E287" s="25"/>
      <c r="H287" s="23"/>
      <c r="I287" s="84"/>
      <c r="J287" s="84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5">
      <c r="D288" s="25"/>
      <c r="E288" s="25"/>
      <c r="H288" s="23"/>
      <c r="I288" s="84"/>
      <c r="J288" s="84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5">
      <c r="D289" s="25"/>
      <c r="E289" s="25"/>
      <c r="H289" s="23"/>
      <c r="I289" s="84"/>
      <c r="J289" s="84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5">
      <c r="D290" s="25"/>
      <c r="E290" s="25"/>
      <c r="H290" s="23"/>
      <c r="I290" s="84"/>
      <c r="J290" s="84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5">
      <c r="D291" s="25"/>
      <c r="E291" s="25"/>
      <c r="H291" s="23"/>
      <c r="I291" s="84"/>
      <c r="J291" s="84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5">
      <c r="D292" s="25"/>
      <c r="E292" s="25"/>
      <c r="H292" s="23"/>
      <c r="I292" s="84"/>
      <c r="J292" s="84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5">
      <c r="D293" s="25"/>
      <c r="E293" s="25"/>
      <c r="H293" s="23"/>
      <c r="I293" s="84"/>
      <c r="J293" s="84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5">
      <c r="D294" s="25"/>
      <c r="E294" s="25"/>
      <c r="H294" s="23"/>
      <c r="I294" s="84"/>
      <c r="J294" s="84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5">
      <c r="D295" s="25"/>
      <c r="E295" s="25"/>
      <c r="H295" s="23"/>
      <c r="I295" s="84"/>
      <c r="J295" s="84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5">
      <c r="D296" s="25"/>
      <c r="E296" s="25"/>
      <c r="H296" s="23"/>
      <c r="I296" s="84"/>
      <c r="J296" s="84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5">
      <c r="D297" s="25"/>
      <c r="E297" s="25"/>
      <c r="H297" s="23"/>
      <c r="I297" s="84"/>
      <c r="J297" s="84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5">
      <c r="D298" s="25"/>
      <c r="E298" s="25"/>
      <c r="H298" s="23"/>
      <c r="I298" s="84"/>
      <c r="J298" s="84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5">
      <c r="D299" s="25"/>
      <c r="E299" s="25"/>
      <c r="H299" s="23"/>
      <c r="I299" s="84"/>
      <c r="J299" s="84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5">
      <c r="D300" s="25"/>
      <c r="E300" s="25"/>
      <c r="H300" s="23"/>
      <c r="I300" s="84"/>
      <c r="J300" s="84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5">
      <c r="D301" s="25"/>
      <c r="E301" s="25"/>
      <c r="H301" s="23"/>
      <c r="I301" s="84"/>
      <c r="J301" s="84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5">
      <c r="D302" s="25"/>
      <c r="E302" s="25"/>
      <c r="H302" s="23"/>
      <c r="I302" s="84"/>
      <c r="J302" s="84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5">
      <c r="D303" s="25"/>
      <c r="E303" s="25"/>
      <c r="H303" s="23"/>
      <c r="I303" s="84"/>
      <c r="J303" s="84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5">
      <c r="D304" s="25"/>
      <c r="E304" s="25"/>
      <c r="H304" s="23"/>
      <c r="I304" s="84"/>
      <c r="J304" s="84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5">
      <c r="D305" s="25"/>
      <c r="E305" s="25"/>
      <c r="H305" s="23"/>
      <c r="I305" s="84"/>
      <c r="J305" s="84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5">
      <c r="D306" s="25"/>
      <c r="E306" s="25"/>
      <c r="H306" s="23"/>
      <c r="I306" s="84"/>
      <c r="J306" s="84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5">
      <c r="D307" s="25"/>
      <c r="E307" s="25"/>
      <c r="H307" s="23"/>
      <c r="I307" s="84"/>
      <c r="J307" s="84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5">
      <c r="D308" s="25"/>
      <c r="E308" s="25"/>
      <c r="H308" s="23"/>
      <c r="I308" s="84"/>
      <c r="J308" s="84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5">
      <c r="D309" s="25"/>
      <c r="E309" s="25"/>
      <c r="H309" s="23"/>
      <c r="I309" s="84"/>
      <c r="J309" s="84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5">
      <c r="D310" s="25"/>
      <c r="E310" s="25"/>
      <c r="H310" s="23"/>
      <c r="I310" s="84"/>
      <c r="J310" s="84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5">
      <c r="D311" s="25"/>
      <c r="E311" s="25"/>
      <c r="H311" s="23"/>
      <c r="I311" s="84"/>
      <c r="J311" s="84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5">
      <c r="D312" s="25"/>
      <c r="E312" s="25"/>
      <c r="H312" s="23"/>
      <c r="I312" s="84"/>
      <c r="J312" s="84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5">
      <c r="D313" s="25"/>
      <c r="E313" s="25"/>
      <c r="H313" s="23"/>
      <c r="I313" s="84"/>
      <c r="J313" s="84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5">
      <c r="D314" s="25"/>
      <c r="E314" s="25"/>
      <c r="H314" s="23"/>
      <c r="I314" s="84"/>
      <c r="J314" s="84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5">
      <c r="D315" s="25"/>
      <c r="E315" s="25"/>
      <c r="H315" s="23"/>
      <c r="I315" s="84"/>
      <c r="J315" s="84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5">
      <c r="D316" s="25"/>
      <c r="E316" s="25"/>
      <c r="H316" s="23"/>
      <c r="I316" s="84"/>
      <c r="J316" s="84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5">
      <c r="D317" s="25"/>
      <c r="E317" s="25"/>
      <c r="H317" s="23"/>
      <c r="I317" s="84"/>
      <c r="J317" s="84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5">
      <c r="D318" s="25"/>
      <c r="E318" s="25"/>
      <c r="H318" s="23"/>
      <c r="I318" s="84"/>
      <c r="J318" s="84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5">
      <c r="D319" s="25"/>
      <c r="E319" s="25"/>
      <c r="H319" s="23"/>
      <c r="I319" s="84"/>
      <c r="J319" s="84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5">
      <c r="D320" s="25"/>
      <c r="E320" s="25"/>
      <c r="H320" s="23"/>
      <c r="I320" s="84"/>
      <c r="J320" s="84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5">
      <c r="D321" s="25"/>
      <c r="E321" s="25"/>
      <c r="H321" s="23"/>
      <c r="I321" s="84"/>
      <c r="J321" s="84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5">
      <c r="D322" s="25"/>
      <c r="E322" s="25"/>
      <c r="H322" s="23"/>
      <c r="I322" s="84"/>
      <c r="J322" s="84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5">
      <c r="D323" s="25"/>
      <c r="E323" s="25"/>
      <c r="H323" s="23"/>
      <c r="I323" s="84"/>
      <c r="J323" s="84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5">
      <c r="D324" s="25"/>
      <c r="E324" s="25"/>
      <c r="H324" s="23"/>
      <c r="I324" s="84"/>
      <c r="J324" s="84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5">
      <c r="D325" s="25"/>
      <c r="E325" s="25"/>
      <c r="H325" s="23"/>
      <c r="I325" s="84"/>
      <c r="J325" s="84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5">
      <c r="D326" s="25"/>
      <c r="E326" s="25"/>
      <c r="H326" s="23"/>
      <c r="I326" s="84"/>
      <c r="J326" s="84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5">
      <c r="D327" s="25"/>
      <c r="E327" s="25"/>
      <c r="H327" s="23"/>
      <c r="I327" s="84"/>
      <c r="J327" s="84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5">
      <c r="D328" s="25"/>
      <c r="E328" s="25"/>
      <c r="H328" s="23"/>
      <c r="I328" s="84"/>
      <c r="J328" s="84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5">
      <c r="D329" s="25"/>
      <c r="E329" s="25"/>
      <c r="H329" s="23"/>
      <c r="I329" s="84"/>
      <c r="J329" s="84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5">
      <c r="D330" s="25"/>
      <c r="E330" s="25"/>
      <c r="H330" s="23"/>
      <c r="I330" s="84"/>
      <c r="J330" s="84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5">
      <c r="D331" s="25"/>
      <c r="E331" s="25"/>
      <c r="H331" s="23"/>
      <c r="I331" s="84"/>
      <c r="J331" s="84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5">
      <c r="D332" s="25"/>
      <c r="E332" s="25"/>
      <c r="H332" s="23"/>
      <c r="I332" s="84"/>
      <c r="J332" s="84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5">
      <c r="D333" s="25"/>
      <c r="E333" s="25"/>
      <c r="H333" s="23"/>
      <c r="I333" s="84"/>
      <c r="J333" s="84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5">
      <c r="D334" s="25"/>
      <c r="E334" s="25"/>
      <c r="H334" s="23"/>
      <c r="I334" s="84"/>
      <c r="J334" s="84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5">
      <c r="D335" s="25"/>
      <c r="E335" s="25"/>
      <c r="H335" s="23"/>
      <c r="I335" s="84"/>
      <c r="J335" s="84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5">
      <c r="D336" s="25"/>
      <c r="E336" s="25"/>
      <c r="H336" s="23"/>
      <c r="I336" s="84"/>
      <c r="J336" s="84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5">
      <c r="D337" s="25"/>
      <c r="E337" s="25"/>
      <c r="H337" s="23"/>
      <c r="I337" s="84"/>
      <c r="J337" s="84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5">
      <c r="D338" s="25"/>
      <c r="E338" s="25"/>
      <c r="H338" s="23"/>
      <c r="I338" s="84"/>
      <c r="J338" s="84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5">
      <c r="D339" s="25"/>
      <c r="E339" s="25"/>
      <c r="H339" s="23"/>
      <c r="I339" s="84"/>
      <c r="J339" s="84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5">
      <c r="D340" s="25"/>
      <c r="E340" s="25"/>
      <c r="H340" s="23"/>
      <c r="I340" s="84"/>
      <c r="J340" s="84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5">
      <c r="D341" s="25"/>
      <c r="E341" s="25"/>
      <c r="H341" s="23"/>
      <c r="I341" s="84"/>
      <c r="J341" s="84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5">
      <c r="D342" s="25"/>
      <c r="E342" s="25"/>
      <c r="H342" s="23"/>
      <c r="I342" s="84"/>
      <c r="J342" s="84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5">
      <c r="D343" s="25"/>
      <c r="E343" s="25"/>
      <c r="H343" s="23"/>
      <c r="I343" s="84"/>
      <c r="J343" s="84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5">
      <c r="D344" s="25"/>
      <c r="E344" s="25"/>
      <c r="H344" s="23"/>
      <c r="I344" s="84"/>
      <c r="J344" s="84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5">
      <c r="D345" s="25"/>
      <c r="E345" s="25"/>
      <c r="H345" s="23"/>
      <c r="I345" s="84"/>
      <c r="J345" s="84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5">
      <c r="D346" s="25"/>
      <c r="E346" s="25"/>
      <c r="H346" s="23"/>
      <c r="I346" s="84"/>
      <c r="J346" s="84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5">
      <c r="D347" s="25"/>
      <c r="E347" s="25"/>
      <c r="H347" s="23"/>
      <c r="I347" s="84"/>
      <c r="J347" s="84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5">
      <c r="D348" s="25"/>
      <c r="E348" s="25"/>
      <c r="H348" s="23"/>
      <c r="I348" s="84"/>
      <c r="J348" s="84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5">
      <c r="D349" s="25"/>
      <c r="E349" s="25"/>
      <c r="H349" s="23"/>
      <c r="I349" s="84"/>
      <c r="J349" s="84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5">
      <c r="D350" s="25"/>
      <c r="E350" s="25"/>
      <c r="H350" s="23"/>
      <c r="I350" s="84"/>
      <c r="J350" s="84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5">
      <c r="D351" s="25"/>
      <c r="E351" s="25"/>
      <c r="H351" s="23"/>
      <c r="I351" s="84"/>
      <c r="J351" s="84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5">
      <c r="D352" s="25"/>
      <c r="E352" s="25"/>
      <c r="H352" s="23"/>
      <c r="I352" s="84"/>
      <c r="J352" s="84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5">
      <c r="D353" s="25"/>
      <c r="E353" s="25"/>
      <c r="H353" s="23"/>
      <c r="I353" s="84"/>
      <c r="J353" s="84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5">
      <c r="D354" s="25"/>
      <c r="E354" s="25"/>
      <c r="H354" s="23"/>
      <c r="I354" s="84"/>
      <c r="J354" s="84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5">
      <c r="D355" s="25"/>
      <c r="E355" s="25"/>
      <c r="H355" s="23"/>
      <c r="I355" s="84"/>
      <c r="J355" s="84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5">
      <c r="D356" s="25"/>
      <c r="E356" s="25"/>
      <c r="H356" s="23"/>
      <c r="I356" s="84"/>
      <c r="J356" s="84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5">
      <c r="D357" s="25"/>
      <c r="E357" s="25"/>
      <c r="H357" s="23"/>
      <c r="I357" s="84"/>
      <c r="J357" s="84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5">
      <c r="D358" s="25"/>
      <c r="E358" s="25"/>
      <c r="H358" s="23"/>
      <c r="I358" s="84"/>
      <c r="J358" s="84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5">
      <c r="D359" s="25"/>
      <c r="E359" s="25"/>
      <c r="H359" s="23"/>
      <c r="I359" s="84"/>
      <c r="J359" s="84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5">
      <c r="D360" s="25"/>
      <c r="E360" s="25"/>
      <c r="H360" s="23"/>
      <c r="I360" s="84"/>
      <c r="J360" s="84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5">
      <c r="D361" s="25"/>
      <c r="E361" s="25"/>
      <c r="H361" s="23"/>
      <c r="I361" s="84"/>
      <c r="J361" s="84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5">
      <c r="D362" s="25"/>
      <c r="E362" s="25"/>
      <c r="H362" s="23"/>
      <c r="I362" s="84"/>
      <c r="J362" s="84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5">
      <c r="D363" s="25"/>
      <c r="E363" s="25"/>
      <c r="H363" s="23"/>
      <c r="I363" s="84"/>
      <c r="J363" s="84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5">
      <c r="D364" s="25"/>
      <c r="E364" s="25"/>
      <c r="H364" s="23"/>
      <c r="I364" s="84"/>
      <c r="J364" s="84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5">
      <c r="D365" s="25"/>
      <c r="E365" s="25"/>
      <c r="H365" s="23"/>
      <c r="I365" s="84"/>
      <c r="J365" s="84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5">
      <c r="D366" s="25"/>
      <c r="E366" s="25"/>
      <c r="H366" s="23"/>
      <c r="I366" s="84"/>
      <c r="J366" s="84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5">
      <c r="D367" s="25"/>
      <c r="E367" s="25"/>
      <c r="H367" s="23"/>
      <c r="I367" s="84"/>
      <c r="J367" s="84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5">
      <c r="D368" s="25"/>
      <c r="E368" s="25"/>
      <c r="H368" s="23"/>
      <c r="I368" s="84"/>
      <c r="J368" s="84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5">
      <c r="D369" s="25"/>
      <c r="E369" s="25"/>
      <c r="H369" s="23"/>
      <c r="I369" s="84"/>
      <c r="J369" s="84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5">
      <c r="D370" s="25"/>
      <c r="E370" s="25"/>
      <c r="H370" s="23"/>
      <c r="I370" s="84"/>
      <c r="J370" s="84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5">
      <c r="D371" s="25"/>
      <c r="E371" s="25"/>
      <c r="H371" s="23"/>
      <c r="I371" s="84"/>
      <c r="J371" s="84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5">
      <c r="D372" s="25"/>
      <c r="E372" s="25"/>
      <c r="H372" s="23"/>
      <c r="I372" s="84"/>
      <c r="J372" s="84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5">
      <c r="D373" s="25"/>
      <c r="E373" s="25"/>
      <c r="H373" s="23"/>
      <c r="I373" s="84"/>
      <c r="J373" s="84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5">
      <c r="D374" s="25"/>
      <c r="E374" s="25"/>
      <c r="H374" s="23"/>
      <c r="I374" s="84"/>
      <c r="J374" s="84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5">
      <c r="D375" s="25"/>
      <c r="E375" s="25"/>
      <c r="H375" s="23"/>
      <c r="I375" s="84"/>
      <c r="J375" s="84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5">
      <c r="D376" s="25"/>
      <c r="E376" s="25"/>
      <c r="H376" s="23"/>
      <c r="I376" s="84"/>
      <c r="J376" s="84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5">
      <c r="D377" s="25"/>
      <c r="E377" s="25"/>
      <c r="H377" s="23"/>
      <c r="I377" s="84"/>
      <c r="J377" s="84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5">
      <c r="D378" s="25"/>
      <c r="E378" s="25"/>
      <c r="H378" s="23"/>
      <c r="I378" s="84"/>
      <c r="J378" s="84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5">
      <c r="D379" s="25"/>
      <c r="E379" s="25"/>
      <c r="H379" s="23"/>
      <c r="I379" s="84"/>
      <c r="J379" s="84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5">
      <c r="D380" s="25"/>
      <c r="E380" s="25"/>
      <c r="H380" s="23"/>
      <c r="I380" s="84"/>
      <c r="J380" s="84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5">
      <c r="D381" s="25"/>
      <c r="E381" s="25"/>
      <c r="H381" s="23"/>
      <c r="I381" s="84"/>
      <c r="J381" s="84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5">
      <c r="D382" s="25"/>
      <c r="E382" s="25"/>
      <c r="H382" s="23"/>
      <c r="I382" s="84"/>
      <c r="J382" s="84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5">
      <c r="D383" s="25"/>
      <c r="E383" s="25"/>
      <c r="H383" s="23"/>
      <c r="I383" s="84"/>
      <c r="J383" s="84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5">
      <c r="D384" s="25"/>
      <c r="E384" s="25"/>
      <c r="H384" s="23"/>
      <c r="I384" s="84"/>
      <c r="J384" s="84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5">
      <c r="D385" s="25"/>
      <c r="E385" s="25"/>
      <c r="H385" s="23"/>
      <c r="I385" s="84"/>
      <c r="J385" s="84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5">
      <c r="D386" s="25"/>
      <c r="E386" s="25"/>
      <c r="H386" s="23"/>
      <c r="I386" s="84"/>
      <c r="J386" s="84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5">
      <c r="D387" s="25"/>
      <c r="E387" s="25"/>
      <c r="H387" s="23"/>
      <c r="I387" s="84"/>
      <c r="J387" s="84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5">
      <c r="D388" s="25"/>
      <c r="E388" s="25"/>
      <c r="H388" s="23"/>
      <c r="I388" s="84"/>
      <c r="J388" s="84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5">
      <c r="D389" s="25"/>
      <c r="E389" s="25"/>
      <c r="H389" s="23"/>
      <c r="I389" s="84"/>
      <c r="J389" s="84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5">
      <c r="D390" s="25"/>
      <c r="E390" s="25"/>
      <c r="H390" s="23"/>
      <c r="I390" s="84"/>
      <c r="J390" s="84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5">
      <c r="D391" s="25"/>
      <c r="E391" s="25"/>
      <c r="H391" s="23"/>
      <c r="I391" s="84"/>
      <c r="J391" s="84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5">
      <c r="D392" s="25"/>
      <c r="E392" s="25"/>
      <c r="H392" s="23"/>
      <c r="I392" s="84"/>
      <c r="J392" s="84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5">
      <c r="D393" s="25"/>
      <c r="E393" s="25"/>
      <c r="H393" s="23"/>
      <c r="I393" s="84"/>
      <c r="J393" s="84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5">
      <c r="D394" s="25"/>
      <c r="E394" s="25"/>
      <c r="H394" s="23"/>
      <c r="I394" s="84"/>
      <c r="J394" s="84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5">
      <c r="D395" s="25"/>
      <c r="E395" s="25"/>
      <c r="H395" s="23"/>
      <c r="I395" s="84"/>
      <c r="J395" s="84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5">
      <c r="D396" s="25"/>
      <c r="E396" s="25"/>
      <c r="H396" s="23"/>
      <c r="I396" s="84"/>
      <c r="J396" s="84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5">
      <c r="D397" s="25"/>
      <c r="E397" s="25"/>
      <c r="H397" s="23"/>
      <c r="I397" s="84"/>
      <c r="J397" s="84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5">
      <c r="D398" s="25"/>
      <c r="E398" s="25"/>
      <c r="H398" s="23"/>
      <c r="I398" s="84"/>
      <c r="J398" s="84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5">
      <c r="D399" s="25"/>
      <c r="E399" s="25"/>
      <c r="H399" s="23"/>
      <c r="I399" s="84"/>
      <c r="J399" s="84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5">
      <c r="D400" s="25"/>
      <c r="E400" s="25"/>
      <c r="H400" s="23"/>
      <c r="I400" s="84"/>
      <c r="J400" s="84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5">
      <c r="D401" s="25"/>
      <c r="E401" s="25"/>
      <c r="H401" s="23"/>
      <c r="I401" s="84"/>
      <c r="J401" s="84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5">
      <c r="D402" s="25"/>
      <c r="E402" s="25"/>
      <c r="H402" s="23"/>
      <c r="I402" s="84"/>
      <c r="J402" s="84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5">
      <c r="D403" s="25"/>
      <c r="E403" s="25"/>
      <c r="H403" s="23"/>
      <c r="I403" s="84"/>
      <c r="J403" s="84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5">
      <c r="D404" s="25"/>
      <c r="E404" s="25"/>
      <c r="H404" s="23"/>
      <c r="I404" s="84"/>
      <c r="J404" s="84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5">
      <c r="D405" s="25"/>
      <c r="E405" s="25"/>
      <c r="H405" s="23"/>
      <c r="I405" s="84"/>
      <c r="J405" s="84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5">
      <c r="D406" s="25"/>
      <c r="E406" s="25"/>
      <c r="H406" s="23"/>
      <c r="I406" s="84"/>
      <c r="J406" s="84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5">
      <c r="D407" s="25"/>
      <c r="E407" s="25"/>
      <c r="H407" s="23"/>
      <c r="I407" s="84"/>
      <c r="J407" s="84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5">
      <c r="D408" s="25"/>
      <c r="E408" s="25"/>
      <c r="H408" s="23"/>
      <c r="I408" s="84"/>
      <c r="J408" s="84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5">
      <c r="D409" s="25"/>
      <c r="E409" s="25"/>
      <c r="H409" s="23"/>
      <c r="I409" s="84"/>
      <c r="J409" s="84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5">
      <c r="D410" s="25"/>
      <c r="E410" s="25"/>
      <c r="H410" s="23"/>
      <c r="I410" s="84"/>
      <c r="J410" s="84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5">
      <c r="D411" s="25"/>
      <c r="E411" s="25"/>
      <c r="H411" s="23"/>
      <c r="I411" s="84"/>
      <c r="J411" s="84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5">
      <c r="D412" s="25"/>
      <c r="E412" s="25"/>
      <c r="H412" s="23"/>
      <c r="I412" s="84"/>
      <c r="J412" s="84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5">
      <c r="D413" s="25"/>
      <c r="E413" s="25"/>
      <c r="H413" s="23"/>
      <c r="I413" s="84"/>
      <c r="J413" s="84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5">
      <c r="D414" s="25"/>
      <c r="E414" s="25"/>
      <c r="H414" s="23"/>
      <c r="I414" s="84"/>
      <c r="J414" s="84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5">
      <c r="D415" s="25"/>
      <c r="E415" s="25"/>
      <c r="H415" s="23"/>
      <c r="I415" s="84"/>
      <c r="J415" s="84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5">
      <c r="D416" s="25"/>
      <c r="E416" s="25"/>
      <c r="H416" s="23"/>
      <c r="I416" s="84"/>
      <c r="J416" s="84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5">
      <c r="D417" s="25"/>
      <c r="E417" s="25"/>
      <c r="H417" s="23"/>
      <c r="I417" s="84"/>
      <c r="J417" s="84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5">
      <c r="D418" s="25"/>
      <c r="E418" s="25"/>
      <c r="H418" s="23"/>
      <c r="I418" s="84"/>
      <c r="J418" s="84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5">
      <c r="D419" s="25"/>
      <c r="E419" s="25"/>
      <c r="H419" s="23"/>
      <c r="I419" s="84"/>
      <c r="J419" s="84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5">
      <c r="D420" s="25"/>
      <c r="E420" s="25"/>
      <c r="H420" s="23"/>
      <c r="I420" s="84"/>
      <c r="J420" s="84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5">
      <c r="D421" s="25"/>
      <c r="E421" s="25"/>
      <c r="H421" s="23"/>
      <c r="I421" s="84"/>
      <c r="J421" s="84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5">
      <c r="D422" s="25"/>
      <c r="E422" s="25"/>
      <c r="H422" s="23"/>
      <c r="I422" s="84"/>
      <c r="J422" s="84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5">
      <c r="D423" s="25"/>
      <c r="E423" s="25"/>
      <c r="H423" s="23"/>
      <c r="I423" s="84"/>
      <c r="J423" s="84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5">
      <c r="D424" s="25"/>
      <c r="E424" s="25"/>
      <c r="H424" s="23"/>
      <c r="I424" s="84"/>
      <c r="J424" s="84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5">
      <c r="D425" s="25"/>
      <c r="E425" s="25"/>
      <c r="H425" s="23"/>
      <c r="I425" s="84"/>
      <c r="J425" s="84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5">
      <c r="D426" s="25"/>
      <c r="E426" s="25"/>
      <c r="H426" s="23"/>
      <c r="I426" s="84"/>
      <c r="J426" s="84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5">
      <c r="D427" s="25"/>
      <c r="E427" s="25"/>
      <c r="H427" s="23"/>
      <c r="I427" s="84"/>
      <c r="J427" s="84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5">
      <c r="D428" s="25"/>
      <c r="E428" s="25"/>
      <c r="H428" s="23"/>
      <c r="I428" s="84"/>
      <c r="J428" s="84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5">
      <c r="D429" s="25"/>
      <c r="E429" s="25"/>
      <c r="H429" s="23"/>
      <c r="I429" s="84"/>
      <c r="J429" s="84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5">
      <c r="D430" s="25"/>
      <c r="E430" s="25"/>
      <c r="H430" s="23"/>
      <c r="I430" s="84"/>
      <c r="J430" s="84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5">
      <c r="D431" s="25"/>
      <c r="E431" s="25"/>
      <c r="H431" s="23"/>
      <c r="I431" s="84"/>
      <c r="J431" s="84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5">
      <c r="D432" s="25"/>
      <c r="E432" s="25"/>
      <c r="H432" s="23"/>
      <c r="I432" s="84"/>
      <c r="J432" s="84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5">
      <c r="D433" s="25"/>
      <c r="E433" s="25"/>
      <c r="H433" s="23"/>
      <c r="I433" s="84"/>
      <c r="J433" s="84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5">
      <c r="D434" s="25"/>
      <c r="E434" s="25"/>
      <c r="H434" s="23"/>
      <c r="I434" s="84"/>
      <c r="J434" s="84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5">
      <c r="D435" s="25"/>
      <c r="E435" s="25"/>
      <c r="H435" s="23"/>
      <c r="I435" s="84"/>
      <c r="J435" s="84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5">
      <c r="D436" s="25"/>
      <c r="E436" s="25"/>
      <c r="H436" s="23"/>
      <c r="I436" s="84"/>
      <c r="J436" s="84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5">
      <c r="D437" s="25"/>
      <c r="E437" s="25"/>
      <c r="H437" s="23"/>
      <c r="I437" s="84"/>
      <c r="J437" s="84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5">
      <c r="D438" s="25"/>
      <c r="E438" s="25"/>
      <c r="H438" s="23"/>
      <c r="I438" s="84"/>
      <c r="J438" s="84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5">
      <c r="D439" s="25"/>
      <c r="E439" s="25"/>
      <c r="H439" s="23"/>
      <c r="I439" s="84"/>
      <c r="J439" s="84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5">
      <c r="D440" s="25"/>
      <c r="E440" s="25"/>
      <c r="H440" s="23"/>
      <c r="I440" s="84"/>
      <c r="J440" s="84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5">
      <c r="D441" s="25"/>
      <c r="E441" s="25"/>
      <c r="H441" s="23"/>
      <c r="I441" s="84"/>
      <c r="J441" s="84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5">
      <c r="D442" s="25"/>
      <c r="E442" s="25"/>
      <c r="H442" s="23"/>
      <c r="I442" s="84"/>
      <c r="J442" s="84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5">
      <c r="D443" s="25"/>
      <c r="E443" s="25"/>
      <c r="H443" s="23"/>
      <c r="I443" s="84"/>
      <c r="J443" s="84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5">
      <c r="D444" s="25"/>
      <c r="E444" s="25"/>
      <c r="H444" s="23"/>
      <c r="I444" s="84"/>
      <c r="J444" s="84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5">
      <c r="D445" s="25"/>
      <c r="E445" s="25"/>
      <c r="H445" s="23"/>
      <c r="I445" s="84"/>
      <c r="J445" s="84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5">
      <c r="D446" s="25"/>
      <c r="E446" s="25"/>
      <c r="H446" s="23"/>
      <c r="I446" s="84"/>
      <c r="J446" s="84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5">
      <c r="D447" s="25"/>
      <c r="E447" s="25"/>
      <c r="H447" s="23"/>
      <c r="I447" s="84"/>
      <c r="J447" s="84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5">
      <c r="D448" s="25"/>
      <c r="E448" s="25"/>
      <c r="H448" s="23"/>
      <c r="I448" s="84"/>
      <c r="J448" s="84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5">
      <c r="D449" s="25"/>
      <c r="E449" s="25"/>
      <c r="H449" s="23"/>
      <c r="I449" s="84"/>
      <c r="J449" s="84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5">
      <c r="D450" s="25"/>
      <c r="E450" s="25"/>
      <c r="H450" s="23"/>
      <c r="I450" s="84"/>
      <c r="J450" s="84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5">
      <c r="D451" s="25"/>
      <c r="E451" s="25"/>
      <c r="H451" s="23"/>
      <c r="I451" s="84"/>
      <c r="J451" s="84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5">
      <c r="D452" s="25"/>
      <c r="E452" s="25"/>
      <c r="H452" s="23"/>
      <c r="I452" s="84"/>
      <c r="J452" s="84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5">
      <c r="D453" s="25"/>
      <c r="E453" s="25"/>
      <c r="H453" s="23"/>
      <c r="I453" s="84"/>
      <c r="J453" s="84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5">
      <c r="D454" s="25"/>
      <c r="E454" s="25"/>
      <c r="H454" s="23"/>
      <c r="I454" s="84"/>
      <c r="J454" s="84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5">
      <c r="D455" s="25"/>
      <c r="E455" s="25"/>
      <c r="H455" s="23"/>
      <c r="I455" s="84"/>
      <c r="J455" s="84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5">
      <c r="D456" s="25"/>
      <c r="E456" s="25"/>
      <c r="H456" s="23"/>
      <c r="I456" s="84"/>
      <c r="J456" s="84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5">
      <c r="D457" s="25"/>
      <c r="E457" s="25"/>
      <c r="H457" s="23"/>
      <c r="I457" s="84"/>
      <c r="J457" s="84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5">
      <c r="D458" s="25"/>
      <c r="E458" s="25"/>
      <c r="H458" s="23"/>
      <c r="I458" s="84"/>
      <c r="J458" s="84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5">
      <c r="D459" s="25"/>
      <c r="E459" s="25"/>
      <c r="H459" s="23"/>
      <c r="I459" s="84"/>
      <c r="J459" s="84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5">
      <c r="D460" s="25"/>
      <c r="E460" s="25"/>
      <c r="H460" s="23"/>
      <c r="I460" s="84"/>
      <c r="J460" s="84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5">
      <c r="D461" s="25"/>
      <c r="E461" s="25"/>
      <c r="H461" s="23"/>
      <c r="I461" s="84"/>
      <c r="J461" s="84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5">
      <c r="D462" s="25"/>
      <c r="E462" s="25"/>
      <c r="H462" s="23"/>
      <c r="I462" s="84"/>
      <c r="J462" s="84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5">
      <c r="D463" s="25"/>
      <c r="E463" s="25"/>
      <c r="H463" s="23"/>
      <c r="I463" s="84"/>
      <c r="J463" s="84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5">
      <c r="D464" s="25"/>
      <c r="E464" s="25"/>
      <c r="H464" s="23"/>
      <c r="I464" s="84"/>
      <c r="J464" s="84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5">
      <c r="D465" s="25"/>
      <c r="E465" s="25"/>
      <c r="H465" s="23"/>
      <c r="I465" s="84"/>
      <c r="J465" s="84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5">
      <c r="D466" s="25"/>
      <c r="E466" s="25"/>
      <c r="H466" s="23"/>
      <c r="I466" s="84"/>
      <c r="J466" s="84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5">
      <c r="D467" s="25"/>
      <c r="E467" s="25"/>
      <c r="H467" s="23"/>
      <c r="I467" s="84"/>
      <c r="J467" s="84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5">
      <c r="D468" s="25"/>
      <c r="E468" s="25"/>
      <c r="H468" s="23"/>
      <c r="I468" s="84"/>
      <c r="J468" s="84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5">
      <c r="D469" s="25"/>
      <c r="E469" s="25"/>
      <c r="H469" s="23"/>
      <c r="I469" s="84"/>
      <c r="J469" s="84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5">
      <c r="D470" s="25"/>
      <c r="E470" s="25"/>
      <c r="H470" s="23"/>
      <c r="I470" s="84"/>
      <c r="J470" s="84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5">
      <c r="D471" s="25"/>
      <c r="E471" s="25"/>
      <c r="H471" s="23"/>
      <c r="I471" s="84"/>
      <c r="J471" s="84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5">
      <c r="D472" s="25"/>
      <c r="E472" s="25"/>
      <c r="H472" s="23"/>
      <c r="I472" s="84"/>
      <c r="J472" s="84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5">
      <c r="D473" s="25"/>
      <c r="E473" s="25"/>
      <c r="H473" s="23"/>
      <c r="I473" s="84"/>
      <c r="J473" s="84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5">
      <c r="D474" s="25"/>
      <c r="E474" s="25"/>
      <c r="H474" s="23"/>
      <c r="I474" s="84"/>
      <c r="J474" s="84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5">
      <c r="D475" s="25"/>
      <c r="E475" s="25"/>
      <c r="H475" s="23"/>
      <c r="I475" s="84"/>
      <c r="J475" s="84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5">
      <c r="D476" s="25"/>
      <c r="E476" s="25"/>
      <c r="H476" s="23"/>
      <c r="I476" s="84"/>
      <c r="J476" s="84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5">
      <c r="D477" s="25"/>
      <c r="E477" s="25"/>
      <c r="H477" s="23"/>
      <c r="I477" s="84"/>
      <c r="J477" s="84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5">
      <c r="D478" s="25"/>
      <c r="E478" s="25"/>
      <c r="H478" s="23"/>
      <c r="I478" s="84"/>
      <c r="J478" s="84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5">
      <c r="D479" s="25"/>
      <c r="E479" s="25"/>
      <c r="H479" s="23"/>
      <c r="I479" s="84"/>
      <c r="J479" s="84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5">
      <c r="D480" s="25"/>
      <c r="E480" s="25"/>
      <c r="H480" s="23"/>
      <c r="I480" s="84"/>
      <c r="J480" s="84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5">
      <c r="D481" s="25"/>
      <c r="E481" s="25"/>
      <c r="H481" s="23"/>
      <c r="I481" s="84"/>
      <c r="J481" s="84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5">
      <c r="D482" s="25"/>
      <c r="E482" s="25"/>
      <c r="H482" s="23"/>
      <c r="I482" s="84"/>
      <c r="J482" s="84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5">
      <c r="D483" s="25"/>
      <c r="E483" s="25"/>
      <c r="H483" s="23"/>
      <c r="I483" s="84"/>
      <c r="J483" s="84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5">
      <c r="D484" s="25"/>
      <c r="E484" s="25"/>
      <c r="H484" s="23"/>
      <c r="I484" s="84"/>
      <c r="J484" s="84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5">
      <c r="D485" s="25"/>
      <c r="E485" s="25"/>
      <c r="H485" s="23"/>
      <c r="I485" s="84"/>
      <c r="J485" s="84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5">
      <c r="D486" s="25"/>
      <c r="E486" s="25"/>
      <c r="H486" s="23"/>
      <c r="I486" s="84"/>
      <c r="J486" s="84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5">
      <c r="D487" s="25"/>
      <c r="E487" s="25"/>
      <c r="H487" s="23"/>
      <c r="I487" s="84"/>
      <c r="J487" s="84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5">
      <c r="D488" s="25"/>
      <c r="E488" s="25"/>
      <c r="H488" s="23"/>
      <c r="I488" s="84"/>
      <c r="J488" s="84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5">
      <c r="D489" s="25"/>
      <c r="E489" s="25"/>
      <c r="H489" s="23"/>
      <c r="I489" s="84"/>
      <c r="J489" s="84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5">
      <c r="D490" s="25"/>
      <c r="E490" s="25"/>
      <c r="H490" s="23"/>
      <c r="I490" s="84"/>
      <c r="J490" s="84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5">
      <c r="D491" s="25"/>
      <c r="E491" s="25"/>
      <c r="H491" s="23"/>
      <c r="I491" s="84"/>
      <c r="J491" s="84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5">
      <c r="D492" s="25"/>
      <c r="E492" s="25"/>
      <c r="H492" s="23"/>
      <c r="I492" s="84"/>
      <c r="J492" s="84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5">
      <c r="D493" s="25"/>
      <c r="E493" s="25"/>
      <c r="H493" s="23"/>
      <c r="I493" s="84"/>
      <c r="J493" s="84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5">
      <c r="D494" s="25"/>
      <c r="E494" s="25"/>
      <c r="H494" s="23"/>
      <c r="I494" s="84"/>
      <c r="J494" s="84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5">
      <c r="D495" s="25"/>
      <c r="E495" s="25"/>
      <c r="H495" s="23"/>
      <c r="I495" s="84"/>
      <c r="J495" s="84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5">
      <c r="D496" s="25"/>
      <c r="E496" s="25"/>
      <c r="H496" s="23"/>
      <c r="I496" s="84"/>
      <c r="J496" s="84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5">
      <c r="D497" s="25"/>
      <c r="E497" s="25"/>
      <c r="H497" s="23"/>
      <c r="I497" s="84"/>
      <c r="J497" s="84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5">
      <c r="D498" s="25"/>
      <c r="E498" s="25"/>
      <c r="H498" s="23"/>
      <c r="I498" s="84"/>
      <c r="J498" s="84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5">
      <c r="D499" s="25"/>
      <c r="E499" s="25"/>
      <c r="H499" s="23"/>
      <c r="I499" s="84"/>
      <c r="J499" s="84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5">
      <c r="D500" s="25"/>
      <c r="E500" s="25"/>
      <c r="H500" s="23"/>
      <c r="I500" s="84"/>
      <c r="J500" s="84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5">
      <c r="D501" s="25"/>
      <c r="E501" s="25"/>
      <c r="H501" s="23"/>
      <c r="I501" s="84"/>
      <c r="J501" s="84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5">
      <c r="D502" s="25"/>
      <c r="E502" s="25"/>
      <c r="H502" s="23"/>
      <c r="I502" s="84"/>
      <c r="J502" s="84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5">
      <c r="D503" s="25"/>
      <c r="E503" s="25"/>
      <c r="H503" s="23"/>
      <c r="I503" s="84"/>
      <c r="J503" s="84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5">
      <c r="D504" s="25"/>
      <c r="E504" s="25"/>
      <c r="H504" s="23"/>
      <c r="I504" s="84"/>
      <c r="J504" s="84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5">
      <c r="D505" s="25"/>
      <c r="E505" s="25"/>
      <c r="H505" s="23"/>
      <c r="I505" s="84"/>
      <c r="J505" s="84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5">
      <c r="D506" s="25"/>
      <c r="E506" s="25"/>
      <c r="H506" s="23"/>
      <c r="I506" s="84"/>
      <c r="J506" s="84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5">
      <c r="D507" s="25"/>
      <c r="E507" s="25"/>
      <c r="H507" s="23"/>
      <c r="I507" s="84"/>
      <c r="J507" s="84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5">
      <c r="D508" s="25"/>
      <c r="E508" s="25"/>
      <c r="H508" s="23"/>
      <c r="I508" s="84"/>
      <c r="J508" s="84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5">
      <c r="D509" s="25"/>
      <c r="E509" s="25"/>
      <c r="H509" s="23"/>
      <c r="I509" s="84"/>
      <c r="J509" s="84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5">
      <c r="D510" s="25"/>
      <c r="E510" s="25"/>
      <c r="H510" s="23"/>
      <c r="I510" s="84"/>
      <c r="J510" s="84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5">
      <c r="D511" s="25"/>
      <c r="E511" s="25"/>
      <c r="H511" s="23"/>
      <c r="I511" s="84"/>
      <c r="J511" s="84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5">
      <c r="D512" s="25"/>
      <c r="E512" s="25"/>
      <c r="H512" s="23"/>
      <c r="I512" s="84"/>
      <c r="J512" s="84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5">
      <c r="D513" s="25"/>
      <c r="E513" s="25"/>
      <c r="H513" s="23"/>
      <c r="I513" s="84"/>
      <c r="J513" s="84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5">
      <c r="D514" s="25"/>
      <c r="E514" s="25"/>
      <c r="H514" s="23"/>
      <c r="I514" s="84"/>
      <c r="J514" s="84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5">
      <c r="D515" s="25"/>
      <c r="E515" s="25"/>
      <c r="H515" s="23"/>
      <c r="I515" s="84"/>
      <c r="J515" s="84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5">
      <c r="D516" s="25"/>
      <c r="E516" s="25"/>
      <c r="H516" s="23"/>
      <c r="I516" s="84"/>
      <c r="J516" s="84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5">
      <c r="D517" s="25"/>
      <c r="E517" s="25"/>
      <c r="H517" s="23"/>
      <c r="I517" s="84"/>
      <c r="J517" s="84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5">
      <c r="D518" s="25"/>
      <c r="E518" s="25"/>
      <c r="H518" s="23"/>
      <c r="I518" s="84"/>
      <c r="J518" s="84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5">
      <c r="D519" s="25"/>
      <c r="E519" s="25"/>
      <c r="H519" s="23"/>
      <c r="I519" s="84"/>
      <c r="J519" s="84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5">
      <c r="D520" s="25"/>
      <c r="E520" s="25"/>
      <c r="H520" s="23"/>
      <c r="I520" s="84"/>
      <c r="J520" s="84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5">
      <c r="D521" s="25"/>
      <c r="E521" s="25"/>
      <c r="H521" s="23"/>
      <c r="I521" s="84"/>
      <c r="J521" s="84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5">
      <c r="D522" s="25"/>
      <c r="E522" s="25"/>
      <c r="H522" s="23"/>
      <c r="I522" s="84"/>
      <c r="J522" s="84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5">
      <c r="D523" s="25"/>
      <c r="E523" s="25"/>
      <c r="H523" s="23"/>
      <c r="I523" s="84"/>
      <c r="J523" s="84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5">
      <c r="D524" s="25"/>
      <c r="E524" s="25"/>
      <c r="H524" s="23"/>
      <c r="I524" s="84"/>
      <c r="J524" s="84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5">
      <c r="D525" s="25"/>
      <c r="E525" s="25"/>
      <c r="H525" s="23"/>
      <c r="I525" s="84"/>
      <c r="J525" s="84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5">
      <c r="D526" s="25"/>
      <c r="E526" s="25"/>
      <c r="H526" s="23"/>
      <c r="I526" s="84"/>
      <c r="J526" s="84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5">
      <c r="D527" s="25"/>
      <c r="E527" s="25"/>
      <c r="H527" s="23"/>
      <c r="I527" s="84"/>
      <c r="J527" s="84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5">
      <c r="D528" s="25"/>
      <c r="E528" s="25"/>
      <c r="H528" s="23"/>
      <c r="I528" s="84"/>
      <c r="J528" s="84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5">
      <c r="D529" s="25"/>
      <c r="E529" s="25"/>
      <c r="H529" s="23"/>
      <c r="I529" s="84"/>
      <c r="J529" s="84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5">
      <c r="D530" s="25"/>
      <c r="E530" s="25"/>
      <c r="H530" s="23"/>
      <c r="I530" s="84"/>
      <c r="J530" s="84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5">
      <c r="D531" s="25"/>
      <c r="E531" s="25"/>
      <c r="H531" s="23"/>
      <c r="I531" s="84"/>
      <c r="J531" s="84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5">
      <c r="D532" s="25"/>
      <c r="E532" s="25"/>
      <c r="H532" s="23"/>
      <c r="I532" s="84"/>
      <c r="J532" s="84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5">
      <c r="D533" s="25"/>
      <c r="E533" s="25"/>
      <c r="H533" s="23"/>
      <c r="I533" s="84"/>
      <c r="J533" s="84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5">
      <c r="D534" s="25"/>
      <c r="E534" s="25"/>
      <c r="H534" s="23"/>
      <c r="I534" s="84"/>
      <c r="J534" s="84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5">
      <c r="D535" s="25"/>
      <c r="E535" s="25"/>
      <c r="H535" s="23"/>
      <c r="I535" s="84"/>
      <c r="J535" s="84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5">
      <c r="D536" s="25"/>
      <c r="E536" s="25"/>
      <c r="H536" s="23"/>
      <c r="I536" s="84"/>
      <c r="J536" s="84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5">
      <c r="D537" s="25"/>
      <c r="E537" s="25"/>
      <c r="H537" s="23"/>
      <c r="I537" s="84"/>
      <c r="J537" s="84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5">
      <c r="D538" s="25"/>
      <c r="E538" s="25"/>
      <c r="H538" s="23"/>
      <c r="I538" s="84"/>
      <c r="J538" s="84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5">
      <c r="D539" s="25"/>
      <c r="E539" s="25"/>
      <c r="H539" s="23"/>
      <c r="I539" s="84"/>
      <c r="J539" s="84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5">
      <c r="D540" s="25"/>
      <c r="E540" s="25"/>
      <c r="H540" s="23"/>
      <c r="I540" s="84"/>
      <c r="J540" s="84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5">
      <c r="D541" s="25"/>
      <c r="E541" s="25"/>
      <c r="H541" s="23"/>
      <c r="I541" s="84"/>
      <c r="J541" s="84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5">
      <c r="D542" s="25"/>
      <c r="E542" s="25"/>
      <c r="H542" s="23"/>
      <c r="I542" s="84"/>
      <c r="J542" s="84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5">
      <c r="D543" s="25"/>
      <c r="E543" s="25"/>
      <c r="H543" s="23"/>
      <c r="I543" s="84"/>
      <c r="J543" s="84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5">
      <c r="D544" s="25"/>
      <c r="E544" s="25"/>
      <c r="H544" s="23"/>
      <c r="I544" s="84"/>
      <c r="J544" s="84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5">
      <c r="D545" s="25"/>
      <c r="E545" s="25"/>
      <c r="H545" s="23"/>
      <c r="I545" s="84"/>
      <c r="J545" s="84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5">
      <c r="D546" s="25"/>
      <c r="E546" s="25"/>
      <c r="H546" s="23"/>
      <c r="I546" s="84"/>
      <c r="J546" s="84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5">
      <c r="D547" s="25"/>
      <c r="E547" s="25"/>
      <c r="H547" s="23"/>
      <c r="I547" s="84"/>
      <c r="J547" s="84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5">
      <c r="D548" s="25"/>
      <c r="E548" s="25"/>
      <c r="H548" s="23"/>
      <c r="I548" s="84"/>
      <c r="J548" s="84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5">
      <c r="D549" s="25"/>
      <c r="E549" s="25"/>
      <c r="H549" s="23"/>
      <c r="I549" s="84"/>
      <c r="J549" s="84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5">
      <c r="D550" s="25"/>
      <c r="E550" s="25"/>
      <c r="H550" s="23"/>
      <c r="I550" s="84"/>
      <c r="J550" s="84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5">
      <c r="D551" s="25"/>
      <c r="E551" s="25"/>
      <c r="H551" s="23"/>
      <c r="I551" s="84"/>
      <c r="J551" s="84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5">
      <c r="D552" s="25"/>
      <c r="E552" s="25"/>
      <c r="H552" s="23"/>
      <c r="I552" s="84"/>
      <c r="J552" s="84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5">
      <c r="D553" s="25"/>
      <c r="E553" s="25"/>
      <c r="H553" s="23"/>
      <c r="I553" s="84"/>
      <c r="J553" s="84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5">
      <c r="D554" s="25"/>
      <c r="E554" s="25"/>
      <c r="H554" s="23"/>
      <c r="I554" s="84"/>
      <c r="J554" s="84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5">
      <c r="D555" s="25"/>
      <c r="E555" s="25"/>
      <c r="H555" s="23"/>
      <c r="I555" s="84"/>
      <c r="J555" s="84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5">
      <c r="D556" s="25"/>
      <c r="E556" s="25"/>
      <c r="H556" s="23"/>
      <c r="I556" s="84"/>
      <c r="J556" s="84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5">
      <c r="D557" s="25"/>
      <c r="E557" s="25"/>
      <c r="H557" s="23"/>
      <c r="I557" s="84"/>
      <c r="J557" s="84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5">
      <c r="D558" s="25"/>
      <c r="E558" s="25"/>
      <c r="H558" s="23"/>
      <c r="I558" s="84"/>
      <c r="J558" s="84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5">
      <c r="D559" s="25"/>
      <c r="E559" s="25"/>
      <c r="H559" s="23"/>
      <c r="I559" s="84"/>
      <c r="J559" s="84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5">
      <c r="D560" s="25"/>
      <c r="E560" s="25"/>
      <c r="H560" s="23"/>
      <c r="I560" s="84"/>
      <c r="J560" s="84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5">
      <c r="D561" s="25"/>
      <c r="E561" s="25"/>
      <c r="H561" s="23"/>
      <c r="I561" s="84"/>
      <c r="J561" s="84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5">
      <c r="D562" s="25"/>
      <c r="E562" s="25"/>
      <c r="H562" s="23"/>
      <c r="I562" s="84"/>
      <c r="J562" s="84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5">
      <c r="D563" s="25"/>
      <c r="E563" s="25"/>
      <c r="H563" s="23"/>
      <c r="I563" s="84"/>
      <c r="J563" s="84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5">
      <c r="D564" s="25"/>
      <c r="E564" s="25"/>
      <c r="H564" s="23"/>
      <c r="I564" s="84"/>
      <c r="J564" s="84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5">
      <c r="D565" s="25"/>
      <c r="E565" s="25"/>
      <c r="H565" s="23"/>
      <c r="I565" s="84"/>
      <c r="J565" s="84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5">
      <c r="D566" s="25"/>
      <c r="E566" s="25"/>
      <c r="H566" s="23"/>
      <c r="I566" s="84"/>
      <c r="J566" s="84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5">
      <c r="D567" s="25"/>
      <c r="E567" s="25"/>
      <c r="H567" s="23"/>
      <c r="I567" s="84"/>
      <c r="J567" s="84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5">
      <c r="D568" s="25"/>
      <c r="E568" s="25"/>
      <c r="H568" s="23"/>
      <c r="I568" s="84"/>
      <c r="J568" s="84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5">
      <c r="D569" s="25"/>
      <c r="E569" s="25"/>
      <c r="H569" s="23"/>
      <c r="I569" s="84"/>
      <c r="J569" s="84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5">
      <c r="D570" s="25"/>
      <c r="E570" s="25"/>
      <c r="H570" s="23"/>
      <c r="I570" s="84"/>
      <c r="J570" s="84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5">
      <c r="D571" s="25"/>
      <c r="E571" s="25"/>
      <c r="H571" s="23"/>
      <c r="I571" s="84"/>
      <c r="J571" s="84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5">
      <c r="D572" s="25"/>
      <c r="E572" s="25"/>
      <c r="H572" s="23"/>
      <c r="I572" s="84"/>
      <c r="J572" s="84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5">
      <c r="D573" s="25"/>
      <c r="E573" s="25"/>
      <c r="H573" s="23"/>
      <c r="I573" s="84"/>
      <c r="J573" s="84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5">
      <c r="D574" s="25"/>
      <c r="E574" s="25"/>
      <c r="H574" s="23"/>
      <c r="I574" s="84"/>
      <c r="J574" s="84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5">
      <c r="D575" s="25"/>
      <c r="E575" s="25"/>
      <c r="H575" s="23"/>
      <c r="I575" s="84"/>
      <c r="J575" s="84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5">
      <c r="D576" s="25"/>
      <c r="E576" s="25"/>
      <c r="H576" s="23"/>
      <c r="I576" s="84"/>
      <c r="J576" s="84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5">
      <c r="D577" s="25"/>
      <c r="E577" s="25"/>
      <c r="H577" s="23"/>
      <c r="I577" s="84"/>
      <c r="J577" s="84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5">
      <c r="D578" s="25"/>
      <c r="E578" s="25"/>
      <c r="H578" s="23"/>
      <c r="I578" s="84"/>
      <c r="J578" s="84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5">
      <c r="D579" s="25"/>
      <c r="E579" s="25"/>
      <c r="H579" s="23"/>
      <c r="I579" s="84"/>
      <c r="J579" s="84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5">
      <c r="D580" s="25"/>
      <c r="E580" s="25"/>
      <c r="H580" s="23"/>
      <c r="I580" s="84"/>
      <c r="J580" s="84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5">
      <c r="D581" s="25"/>
      <c r="E581" s="25"/>
      <c r="H581" s="23"/>
      <c r="I581" s="84"/>
      <c r="J581" s="84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5">
      <c r="D582" s="25"/>
      <c r="E582" s="25"/>
      <c r="H582" s="23"/>
      <c r="I582" s="84"/>
      <c r="J582" s="84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5">
      <c r="D583" s="25"/>
      <c r="E583" s="25"/>
      <c r="H583" s="23"/>
      <c r="I583" s="84"/>
      <c r="J583" s="84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5">
      <c r="D584" s="25"/>
      <c r="E584" s="25"/>
      <c r="H584" s="23"/>
      <c r="I584" s="84"/>
      <c r="J584" s="84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5">
      <c r="D585" s="25"/>
      <c r="E585" s="25"/>
      <c r="H585" s="23"/>
      <c r="I585" s="84"/>
      <c r="J585" s="84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5">
      <c r="D586" s="25"/>
      <c r="E586" s="25"/>
      <c r="H586" s="23"/>
      <c r="I586" s="84"/>
      <c r="J586" s="84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5">
      <c r="D587" s="25"/>
      <c r="E587" s="25"/>
      <c r="H587" s="23"/>
      <c r="I587" s="84"/>
      <c r="J587" s="84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5">
      <c r="D588" s="25"/>
      <c r="E588" s="25"/>
      <c r="H588" s="23"/>
      <c r="I588" s="84"/>
      <c r="J588" s="84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5">
      <c r="D589" s="25"/>
      <c r="E589" s="25"/>
      <c r="H589" s="23"/>
      <c r="I589" s="84"/>
      <c r="J589" s="84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5">
      <c r="D590" s="25"/>
      <c r="E590" s="25"/>
      <c r="H590" s="23"/>
      <c r="I590" s="84"/>
      <c r="J590" s="84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5">
      <c r="D591" s="25"/>
      <c r="E591" s="25"/>
      <c r="H591" s="23"/>
      <c r="I591" s="84"/>
      <c r="J591" s="84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5">
      <c r="D592" s="25"/>
      <c r="E592" s="25"/>
      <c r="H592" s="23"/>
      <c r="I592" s="84"/>
      <c r="J592" s="84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5">
      <c r="D593" s="25"/>
      <c r="E593" s="25"/>
      <c r="H593" s="23"/>
      <c r="I593" s="84"/>
      <c r="J593" s="84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5">
      <c r="D594" s="25"/>
      <c r="E594" s="25"/>
      <c r="H594" s="23"/>
      <c r="I594" s="84"/>
      <c r="J594" s="84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5">
      <c r="D595" s="25"/>
      <c r="E595" s="25"/>
      <c r="H595" s="23"/>
      <c r="I595" s="84"/>
      <c r="J595" s="84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5">
      <c r="D596" s="25"/>
      <c r="E596" s="25"/>
      <c r="H596" s="23"/>
      <c r="I596" s="84"/>
      <c r="J596" s="84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5">
      <c r="D597" s="25"/>
      <c r="E597" s="25"/>
      <c r="H597" s="23"/>
      <c r="I597" s="84"/>
      <c r="J597" s="84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5">
      <c r="D598" s="25"/>
      <c r="E598" s="25"/>
      <c r="H598" s="23"/>
      <c r="I598" s="84"/>
      <c r="J598" s="84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5">
      <c r="D599" s="25"/>
      <c r="E599" s="25"/>
      <c r="H599" s="23"/>
      <c r="I599" s="84"/>
      <c r="J599" s="84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5">
      <c r="D600" s="25"/>
      <c r="E600" s="25"/>
      <c r="H600" s="23"/>
      <c r="I600" s="84"/>
      <c r="J600" s="84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5">
      <c r="D601" s="25"/>
      <c r="E601" s="25"/>
      <c r="H601" s="23"/>
      <c r="I601" s="84"/>
      <c r="J601" s="84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5">
      <c r="D602" s="25"/>
      <c r="E602" s="25"/>
      <c r="H602" s="23"/>
      <c r="I602" s="84"/>
      <c r="J602" s="84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5">
      <c r="D603" s="25"/>
      <c r="E603" s="25"/>
      <c r="H603" s="23"/>
      <c r="I603" s="84"/>
      <c r="J603" s="84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5">
      <c r="D604" s="25"/>
      <c r="E604" s="25"/>
      <c r="H604" s="23"/>
      <c r="I604" s="84"/>
      <c r="J604" s="84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5">
      <c r="D605" s="25"/>
      <c r="E605" s="25"/>
      <c r="H605" s="23"/>
      <c r="I605" s="84"/>
      <c r="J605" s="84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5">
      <c r="D606" s="25"/>
      <c r="E606" s="25"/>
      <c r="H606" s="23"/>
      <c r="I606" s="84"/>
      <c r="J606" s="84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5">
      <c r="D607" s="25"/>
      <c r="E607" s="25"/>
      <c r="H607" s="23"/>
      <c r="I607" s="84"/>
      <c r="J607" s="84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5">
      <c r="D608" s="25"/>
      <c r="E608" s="25"/>
      <c r="H608" s="23"/>
      <c r="I608" s="84"/>
      <c r="J608" s="84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5">
      <c r="D609" s="25"/>
      <c r="E609" s="25"/>
      <c r="H609" s="23"/>
      <c r="I609" s="84"/>
      <c r="J609" s="84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5">
      <c r="D610" s="25"/>
      <c r="E610" s="25"/>
      <c r="H610" s="23"/>
      <c r="I610" s="84"/>
      <c r="J610" s="84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5">
      <c r="D611" s="25"/>
      <c r="E611" s="25"/>
      <c r="H611" s="23"/>
      <c r="I611" s="84"/>
      <c r="J611" s="84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5">
      <c r="D612" s="25"/>
      <c r="E612" s="25"/>
      <c r="H612" s="23"/>
      <c r="I612" s="84"/>
      <c r="J612" s="84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5">
      <c r="D613" s="25"/>
      <c r="E613" s="25"/>
      <c r="H613" s="23"/>
      <c r="I613" s="84"/>
      <c r="J613" s="84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5">
      <c r="D614" s="25"/>
      <c r="E614" s="25"/>
      <c r="H614" s="23"/>
      <c r="I614" s="84"/>
      <c r="J614" s="84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5">
      <c r="D615" s="25"/>
      <c r="E615" s="25"/>
      <c r="H615" s="23"/>
      <c r="I615" s="84"/>
      <c r="J615" s="84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5">
      <c r="D616" s="25"/>
      <c r="E616" s="25"/>
      <c r="H616" s="23"/>
      <c r="I616" s="84"/>
      <c r="J616" s="84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5">
      <c r="D617" s="25"/>
      <c r="E617" s="25"/>
      <c r="H617" s="23"/>
      <c r="I617" s="84"/>
      <c r="J617" s="84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5">
      <c r="D618" s="25"/>
      <c r="E618" s="25"/>
      <c r="H618" s="23"/>
      <c r="I618" s="84"/>
      <c r="J618" s="84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5">
      <c r="D619" s="25"/>
      <c r="E619" s="25"/>
      <c r="H619" s="23"/>
      <c r="I619" s="84"/>
      <c r="J619" s="84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5">
      <c r="D620" s="25"/>
      <c r="E620" s="25"/>
      <c r="H620" s="23"/>
      <c r="I620" s="84"/>
      <c r="J620" s="84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5">
      <c r="D621" s="25"/>
      <c r="E621" s="25"/>
      <c r="H621" s="23"/>
      <c r="I621" s="84"/>
      <c r="J621" s="84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5">
      <c r="D622" s="25"/>
      <c r="E622" s="25"/>
      <c r="H622" s="23"/>
      <c r="I622" s="84"/>
      <c r="J622" s="84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5">
      <c r="D623" s="25"/>
      <c r="E623" s="25"/>
      <c r="H623" s="23"/>
      <c r="I623" s="84"/>
      <c r="J623" s="84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5">
      <c r="D624" s="25"/>
      <c r="E624" s="25"/>
      <c r="H624" s="23"/>
      <c r="I624" s="84"/>
      <c r="J624" s="84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5">
      <c r="D625" s="25"/>
      <c r="E625" s="25"/>
      <c r="H625" s="23"/>
      <c r="I625" s="84"/>
      <c r="J625" s="84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5">
      <c r="D626" s="25"/>
      <c r="E626" s="25"/>
      <c r="H626" s="23"/>
      <c r="I626" s="84"/>
      <c r="J626" s="84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5">
      <c r="D627" s="25"/>
      <c r="E627" s="25"/>
      <c r="H627" s="23"/>
      <c r="I627" s="84"/>
      <c r="J627" s="84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5">
      <c r="D628" s="25"/>
      <c r="E628" s="25"/>
      <c r="H628" s="23"/>
      <c r="I628" s="84"/>
      <c r="J628" s="84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5">
      <c r="D629" s="25"/>
      <c r="E629" s="25"/>
      <c r="H629" s="23"/>
      <c r="I629" s="84"/>
      <c r="J629" s="84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5">
      <c r="D630" s="25"/>
      <c r="E630" s="25"/>
      <c r="H630" s="23"/>
      <c r="I630" s="84"/>
      <c r="J630" s="84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5">
      <c r="D631" s="25"/>
      <c r="E631" s="25"/>
      <c r="H631" s="23"/>
      <c r="I631" s="84"/>
      <c r="J631" s="84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5">
      <c r="D632" s="25"/>
      <c r="E632" s="25"/>
      <c r="H632" s="23"/>
      <c r="I632" s="84"/>
      <c r="J632" s="84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5">
      <c r="D633" s="25"/>
      <c r="E633" s="25"/>
      <c r="H633" s="23"/>
      <c r="I633" s="84"/>
      <c r="J633" s="84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5">
      <c r="D634" s="25"/>
      <c r="E634" s="25"/>
      <c r="H634" s="23"/>
      <c r="I634" s="84"/>
      <c r="J634" s="84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5">
      <c r="D635" s="25"/>
      <c r="E635" s="25"/>
      <c r="H635" s="23"/>
      <c r="I635" s="84"/>
      <c r="J635" s="84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5">
      <c r="D636" s="25"/>
      <c r="E636" s="25"/>
      <c r="H636" s="23"/>
      <c r="I636" s="84"/>
      <c r="J636" s="84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5">
      <c r="D637" s="25"/>
      <c r="E637" s="25"/>
      <c r="H637" s="23"/>
      <c r="I637" s="84"/>
      <c r="J637" s="84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5">
      <c r="D638" s="25"/>
      <c r="E638" s="25"/>
      <c r="H638" s="23"/>
      <c r="I638" s="84"/>
      <c r="J638" s="84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5">
      <c r="D639" s="25"/>
      <c r="E639" s="25"/>
      <c r="H639" s="23"/>
      <c r="I639" s="84"/>
      <c r="J639" s="84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5">
      <c r="D640" s="25"/>
      <c r="E640" s="25"/>
      <c r="H640" s="23"/>
      <c r="I640" s="84"/>
      <c r="J640" s="84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5">
      <c r="D641" s="25"/>
      <c r="E641" s="25"/>
      <c r="H641" s="23"/>
      <c r="I641" s="84"/>
      <c r="J641" s="84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5">
      <c r="D642" s="25"/>
      <c r="E642" s="25"/>
      <c r="H642" s="23"/>
      <c r="I642" s="84"/>
      <c r="J642" s="84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5">
      <c r="D643" s="25"/>
      <c r="E643" s="25"/>
      <c r="H643" s="23"/>
      <c r="I643" s="84"/>
      <c r="J643" s="84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5">
      <c r="D644" s="25"/>
      <c r="E644" s="25"/>
      <c r="H644" s="23"/>
      <c r="I644" s="84"/>
      <c r="J644" s="84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5">
      <c r="D645" s="25"/>
      <c r="E645" s="25"/>
      <c r="H645" s="23"/>
      <c r="I645" s="84"/>
      <c r="J645" s="84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5">
      <c r="D646" s="25"/>
      <c r="E646" s="25"/>
      <c r="H646" s="23"/>
      <c r="I646" s="84"/>
      <c r="J646" s="84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5">
      <c r="D647" s="25"/>
      <c r="E647" s="25"/>
      <c r="H647" s="23"/>
      <c r="I647" s="84"/>
      <c r="J647" s="84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5">
      <c r="D648" s="25"/>
      <c r="E648" s="25"/>
      <c r="H648" s="23"/>
      <c r="I648" s="84"/>
      <c r="J648" s="84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5">
      <c r="D649" s="25"/>
      <c r="E649" s="25"/>
      <c r="H649" s="23"/>
      <c r="I649" s="84"/>
      <c r="J649" s="84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5">
      <c r="D650" s="25"/>
      <c r="E650" s="25"/>
      <c r="H650" s="23"/>
      <c r="I650" s="84"/>
      <c r="J650" s="84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5">
      <c r="D651" s="25"/>
      <c r="E651" s="25"/>
      <c r="H651" s="23"/>
      <c r="I651" s="84"/>
      <c r="J651" s="84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5">
      <c r="D652" s="25"/>
      <c r="E652" s="25"/>
      <c r="H652" s="23"/>
      <c r="I652" s="84"/>
      <c r="J652" s="84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5">
      <c r="D653" s="25"/>
      <c r="E653" s="25"/>
      <c r="H653" s="23"/>
      <c r="I653" s="84"/>
      <c r="J653" s="84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5">
      <c r="D654" s="25"/>
      <c r="E654" s="25"/>
      <c r="H654" s="23"/>
      <c r="I654" s="84"/>
      <c r="J654" s="84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5">
      <c r="D655" s="25"/>
      <c r="E655" s="25"/>
      <c r="H655" s="23"/>
      <c r="I655" s="84"/>
      <c r="J655" s="84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5">
      <c r="D656" s="25"/>
      <c r="E656" s="25"/>
      <c r="H656" s="23"/>
      <c r="I656" s="84"/>
      <c r="J656" s="84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5">
      <c r="D657" s="25"/>
      <c r="E657" s="25"/>
      <c r="H657" s="23"/>
      <c r="I657" s="84"/>
      <c r="J657" s="84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5">
      <c r="D658" s="25"/>
      <c r="E658" s="25"/>
      <c r="H658" s="23"/>
      <c r="I658" s="84"/>
      <c r="J658" s="84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5">
      <c r="D659" s="25"/>
      <c r="E659" s="25"/>
      <c r="H659" s="23"/>
      <c r="I659" s="84"/>
      <c r="J659" s="84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5">
      <c r="D660" s="25"/>
      <c r="E660" s="25"/>
      <c r="H660" s="23"/>
      <c r="I660" s="84"/>
      <c r="J660" s="84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5">
      <c r="D661" s="25"/>
      <c r="E661" s="25"/>
      <c r="H661" s="23"/>
      <c r="I661" s="84"/>
      <c r="J661" s="84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5">
      <c r="D662" s="25"/>
      <c r="E662" s="25"/>
      <c r="H662" s="23"/>
      <c r="I662" s="84"/>
      <c r="J662" s="84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5">
      <c r="D663" s="25"/>
      <c r="E663" s="25"/>
      <c r="H663" s="23"/>
      <c r="I663" s="84"/>
      <c r="J663" s="84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5">
      <c r="D664" s="25"/>
      <c r="E664" s="25"/>
      <c r="H664" s="23"/>
      <c r="I664" s="84"/>
      <c r="J664" s="84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5">
      <c r="D665" s="25"/>
      <c r="E665" s="25"/>
      <c r="H665" s="23"/>
      <c r="I665" s="84"/>
      <c r="J665" s="84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5">
      <c r="D666" s="25"/>
      <c r="E666" s="25"/>
      <c r="H666" s="23"/>
      <c r="I666" s="84"/>
      <c r="J666" s="84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5">
      <c r="D667" s="25"/>
      <c r="E667" s="25"/>
      <c r="H667" s="23"/>
      <c r="I667" s="84"/>
      <c r="J667" s="84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5">
      <c r="D668" s="25"/>
      <c r="E668" s="25"/>
      <c r="H668" s="23"/>
      <c r="I668" s="84"/>
      <c r="J668" s="84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5">
      <c r="D669" s="25"/>
      <c r="E669" s="25"/>
      <c r="H669" s="23"/>
      <c r="I669" s="84"/>
      <c r="J669" s="84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5">
      <c r="D670" s="25"/>
      <c r="E670" s="25"/>
      <c r="H670" s="23"/>
      <c r="I670" s="84"/>
      <c r="J670" s="84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5">
      <c r="D671" s="25"/>
      <c r="E671" s="25"/>
      <c r="H671" s="23"/>
      <c r="I671" s="84"/>
      <c r="J671" s="84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5">
      <c r="D672" s="25"/>
      <c r="E672" s="25"/>
      <c r="H672" s="23"/>
      <c r="I672" s="84"/>
      <c r="J672" s="84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5">
      <c r="D673" s="25"/>
      <c r="E673" s="25"/>
      <c r="H673" s="23"/>
      <c r="I673" s="84"/>
      <c r="J673" s="84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5">
      <c r="D674" s="25"/>
      <c r="E674" s="25"/>
      <c r="H674" s="23"/>
      <c r="I674" s="84"/>
      <c r="J674" s="84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5">
      <c r="D675" s="25"/>
      <c r="E675" s="25"/>
      <c r="H675" s="23"/>
      <c r="I675" s="84"/>
      <c r="J675" s="84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5">
      <c r="D676" s="25"/>
      <c r="E676" s="25"/>
      <c r="H676" s="23"/>
      <c r="I676" s="84"/>
      <c r="J676" s="84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5">
      <c r="D677" s="25"/>
      <c r="E677" s="25"/>
      <c r="H677" s="23"/>
      <c r="I677" s="84"/>
      <c r="J677" s="84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5">
      <c r="D678" s="25"/>
      <c r="E678" s="25"/>
      <c r="H678" s="23"/>
      <c r="I678" s="84"/>
      <c r="J678" s="84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5">
      <c r="D679" s="25"/>
      <c r="E679" s="25"/>
      <c r="H679" s="23"/>
      <c r="I679" s="84"/>
      <c r="J679" s="84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5">
      <c r="D680" s="25"/>
      <c r="E680" s="25"/>
      <c r="H680" s="23"/>
      <c r="I680" s="84"/>
      <c r="J680" s="84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5">
      <c r="D681" s="25"/>
      <c r="E681" s="25"/>
      <c r="H681" s="23"/>
      <c r="I681" s="84"/>
      <c r="J681" s="84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5">
      <c r="D682" s="25"/>
      <c r="E682" s="25"/>
      <c r="H682" s="23"/>
      <c r="I682" s="84"/>
      <c r="J682" s="84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5">
      <c r="D683" s="25"/>
      <c r="E683" s="25"/>
      <c r="H683" s="23"/>
      <c r="I683" s="84"/>
      <c r="J683" s="84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5">
      <c r="D684" s="25"/>
      <c r="E684" s="25"/>
      <c r="H684" s="23"/>
      <c r="I684" s="84"/>
      <c r="J684" s="84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5">
      <c r="D685" s="25"/>
      <c r="E685" s="25"/>
      <c r="H685" s="23"/>
      <c r="I685" s="84"/>
      <c r="J685" s="84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5">
      <c r="D686" s="25"/>
      <c r="E686" s="25"/>
      <c r="H686" s="23"/>
      <c r="I686" s="84"/>
      <c r="J686" s="84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5">
      <c r="D687" s="25"/>
      <c r="E687" s="25"/>
      <c r="H687" s="23"/>
      <c r="I687" s="84"/>
      <c r="J687" s="84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5">
      <c r="D688" s="25"/>
      <c r="E688" s="25"/>
      <c r="H688" s="23"/>
      <c r="I688" s="84"/>
      <c r="J688" s="84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5">
      <c r="D689" s="25"/>
      <c r="E689" s="25"/>
      <c r="H689" s="23"/>
      <c r="I689" s="84"/>
      <c r="J689" s="84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5">
      <c r="D690" s="25"/>
      <c r="E690" s="25"/>
      <c r="H690" s="23"/>
      <c r="I690" s="84"/>
      <c r="J690" s="84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5">
      <c r="D691" s="25"/>
      <c r="E691" s="25"/>
      <c r="H691" s="23"/>
      <c r="I691" s="84"/>
      <c r="J691" s="84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5">
      <c r="D692" s="25"/>
      <c r="E692" s="25"/>
      <c r="H692" s="23"/>
      <c r="I692" s="84"/>
      <c r="J692" s="84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5">
      <c r="D693" s="25"/>
      <c r="E693" s="25"/>
      <c r="H693" s="23"/>
      <c r="I693" s="84"/>
      <c r="J693" s="84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5">
      <c r="D694" s="25"/>
      <c r="E694" s="25"/>
      <c r="H694" s="23"/>
      <c r="I694" s="84"/>
      <c r="J694" s="84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5">
      <c r="D695" s="25"/>
      <c r="E695" s="25"/>
      <c r="H695" s="23"/>
      <c r="I695" s="84"/>
      <c r="J695" s="84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5">
      <c r="D696" s="25"/>
      <c r="E696" s="25"/>
      <c r="H696" s="23"/>
      <c r="I696" s="84"/>
      <c r="J696" s="84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5">
      <c r="D697" s="25"/>
      <c r="E697" s="25"/>
      <c r="H697" s="23"/>
      <c r="I697" s="84"/>
      <c r="J697" s="84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5">
      <c r="D698" s="25"/>
      <c r="E698" s="25"/>
      <c r="H698" s="23"/>
      <c r="I698" s="84"/>
      <c r="J698" s="84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5">
      <c r="D699" s="25"/>
      <c r="E699" s="25"/>
      <c r="H699" s="23"/>
      <c r="I699" s="84"/>
      <c r="J699" s="84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5">
      <c r="D700" s="25"/>
      <c r="E700" s="25"/>
      <c r="H700" s="23"/>
      <c r="I700" s="84"/>
      <c r="J700" s="84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5">
      <c r="D701" s="25"/>
      <c r="E701" s="25"/>
      <c r="H701" s="23"/>
      <c r="I701" s="84"/>
      <c r="J701" s="84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5">
      <c r="D702" s="25"/>
      <c r="E702" s="25"/>
      <c r="H702" s="23"/>
      <c r="I702" s="84"/>
      <c r="J702" s="84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5">
      <c r="D703" s="25"/>
      <c r="E703" s="25"/>
      <c r="H703" s="23"/>
      <c r="I703" s="84"/>
      <c r="J703" s="84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5">
      <c r="D704" s="25"/>
      <c r="E704" s="25"/>
      <c r="H704" s="23"/>
      <c r="I704" s="84"/>
      <c r="J704" s="84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5">
      <c r="D705" s="25"/>
      <c r="E705" s="25"/>
      <c r="H705" s="23"/>
      <c r="I705" s="84"/>
      <c r="J705" s="84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5">
      <c r="D706" s="25"/>
      <c r="E706" s="25"/>
      <c r="H706" s="23"/>
      <c r="I706" s="84"/>
      <c r="J706" s="84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5">
      <c r="D707" s="25"/>
      <c r="E707" s="25"/>
      <c r="H707" s="23"/>
      <c r="I707" s="84"/>
      <c r="J707" s="84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5">
      <c r="D708" s="25"/>
      <c r="E708" s="25"/>
      <c r="H708" s="23"/>
      <c r="I708" s="84"/>
      <c r="J708" s="84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5">
      <c r="D709" s="25"/>
      <c r="E709" s="25"/>
      <c r="H709" s="23"/>
      <c r="I709" s="84"/>
      <c r="J709" s="84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5">
      <c r="D710" s="25"/>
      <c r="E710" s="25"/>
      <c r="H710" s="23"/>
      <c r="I710" s="84"/>
      <c r="J710" s="84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5">
      <c r="D711" s="25"/>
      <c r="E711" s="25"/>
      <c r="H711" s="23"/>
      <c r="I711" s="84"/>
      <c r="J711" s="84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5">
      <c r="D712" s="25"/>
      <c r="E712" s="25"/>
      <c r="H712" s="23"/>
      <c r="I712" s="84"/>
      <c r="J712" s="84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5">
      <c r="D713" s="25"/>
      <c r="E713" s="25"/>
      <c r="H713" s="23"/>
      <c r="I713" s="84"/>
      <c r="J713" s="84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5">
      <c r="D714" s="25"/>
      <c r="E714" s="25"/>
      <c r="H714" s="23"/>
      <c r="I714" s="84"/>
      <c r="J714" s="84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5">
      <c r="D715" s="25"/>
      <c r="E715" s="25"/>
      <c r="H715" s="23"/>
      <c r="I715" s="84"/>
      <c r="J715" s="84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5">
      <c r="D716" s="25"/>
      <c r="E716" s="25"/>
      <c r="H716" s="23"/>
      <c r="I716" s="84"/>
      <c r="J716" s="84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5">
      <c r="D717" s="25"/>
      <c r="E717" s="25"/>
      <c r="H717" s="23"/>
      <c r="I717" s="84"/>
      <c r="J717" s="84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5">
      <c r="D718" s="25"/>
      <c r="E718" s="25"/>
      <c r="H718" s="23"/>
      <c r="I718" s="84"/>
      <c r="J718" s="84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5">
      <c r="D719" s="25"/>
      <c r="E719" s="25"/>
      <c r="H719" s="23"/>
      <c r="I719" s="84"/>
      <c r="J719" s="84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5">
      <c r="D720" s="25"/>
      <c r="E720" s="25"/>
      <c r="H720" s="23"/>
      <c r="I720" s="84"/>
      <c r="J720" s="84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5">
      <c r="D721" s="25"/>
      <c r="E721" s="25"/>
      <c r="H721" s="23"/>
      <c r="I721" s="84"/>
      <c r="J721" s="84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5">
      <c r="D722" s="25"/>
      <c r="E722" s="25"/>
      <c r="H722" s="23"/>
      <c r="I722" s="84"/>
      <c r="J722" s="84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5">
      <c r="D723" s="25"/>
      <c r="E723" s="25"/>
      <c r="H723" s="23"/>
      <c r="I723" s="84"/>
      <c r="J723" s="84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5">
      <c r="D724" s="25"/>
      <c r="E724" s="25"/>
      <c r="H724" s="23"/>
      <c r="I724" s="84"/>
      <c r="J724" s="84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5">
      <c r="D725" s="25"/>
      <c r="E725" s="25"/>
      <c r="H725" s="23"/>
      <c r="I725" s="84"/>
      <c r="J725" s="84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5">
      <c r="D726" s="25"/>
      <c r="E726" s="25"/>
      <c r="H726" s="23"/>
      <c r="I726" s="84"/>
      <c r="J726" s="84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5">
      <c r="D727" s="25"/>
      <c r="E727" s="25"/>
      <c r="H727" s="23"/>
      <c r="I727" s="84"/>
      <c r="J727" s="84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5">
      <c r="D728" s="25"/>
      <c r="E728" s="25"/>
      <c r="H728" s="23"/>
      <c r="I728" s="84"/>
      <c r="J728" s="84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5">
      <c r="D729" s="25"/>
      <c r="E729" s="25"/>
      <c r="H729" s="23"/>
      <c r="I729" s="84"/>
      <c r="J729" s="84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5">
      <c r="D730" s="25"/>
      <c r="E730" s="25"/>
      <c r="H730" s="23"/>
      <c r="I730" s="84"/>
      <c r="J730" s="84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5">
      <c r="D731" s="25"/>
      <c r="E731" s="25"/>
      <c r="H731" s="23"/>
      <c r="I731" s="84"/>
      <c r="J731" s="84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5">
      <c r="D732" s="25"/>
      <c r="E732" s="25"/>
      <c r="H732" s="23"/>
      <c r="I732" s="84"/>
      <c r="J732" s="84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5">
      <c r="D733" s="25"/>
      <c r="E733" s="25"/>
      <c r="H733" s="23"/>
      <c r="I733" s="84"/>
      <c r="J733" s="84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5">
      <c r="D734" s="25"/>
      <c r="E734" s="25"/>
      <c r="H734" s="23"/>
      <c r="I734" s="84"/>
      <c r="J734" s="84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5">
      <c r="D735" s="25"/>
      <c r="E735" s="25"/>
      <c r="H735" s="23"/>
      <c r="I735" s="84"/>
      <c r="J735" s="84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5">
      <c r="D736" s="25"/>
      <c r="E736" s="25"/>
      <c r="H736" s="23"/>
      <c r="I736" s="84"/>
      <c r="J736" s="84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5">
      <c r="D737" s="25"/>
      <c r="E737" s="25"/>
      <c r="H737" s="23"/>
      <c r="I737" s="84"/>
      <c r="J737" s="84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5">
      <c r="D738" s="25"/>
      <c r="E738" s="25"/>
      <c r="H738" s="23"/>
      <c r="I738" s="84"/>
      <c r="J738" s="84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5">
      <c r="D739" s="25"/>
      <c r="E739" s="25"/>
      <c r="H739" s="23"/>
      <c r="I739" s="84"/>
      <c r="J739" s="84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5">
      <c r="D740" s="25"/>
      <c r="E740" s="25"/>
      <c r="H740" s="23"/>
      <c r="I740" s="84"/>
      <c r="J740" s="84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5">
      <c r="D741" s="25"/>
      <c r="E741" s="25"/>
      <c r="H741" s="23"/>
      <c r="I741" s="84"/>
      <c r="J741" s="84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5">
      <c r="D742" s="25"/>
      <c r="E742" s="25"/>
      <c r="H742" s="23"/>
      <c r="I742" s="84"/>
      <c r="J742" s="84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5">
      <c r="D743" s="25"/>
      <c r="E743" s="25"/>
      <c r="H743" s="23"/>
      <c r="I743" s="84"/>
      <c r="J743" s="84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5">
      <c r="D744" s="25"/>
      <c r="E744" s="25"/>
      <c r="H744" s="23"/>
      <c r="I744" s="84"/>
      <c r="J744" s="84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5">
      <c r="D745" s="25"/>
      <c r="E745" s="25"/>
      <c r="H745" s="23"/>
      <c r="I745" s="84"/>
      <c r="J745" s="84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5">
      <c r="D746" s="25"/>
      <c r="E746" s="25"/>
      <c r="H746" s="23"/>
      <c r="I746" s="84"/>
      <c r="J746" s="84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5">
      <c r="D747" s="25"/>
      <c r="E747" s="25"/>
      <c r="H747" s="23"/>
      <c r="I747" s="84"/>
      <c r="J747" s="84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5">
      <c r="D748" s="25"/>
      <c r="E748" s="25"/>
      <c r="H748" s="23"/>
      <c r="I748" s="84"/>
      <c r="J748" s="84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5">
      <c r="D749" s="25"/>
      <c r="E749" s="25"/>
      <c r="H749" s="23"/>
      <c r="I749" s="84"/>
      <c r="J749" s="84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5">
      <c r="D750" s="25"/>
      <c r="E750" s="25"/>
      <c r="H750" s="23"/>
      <c r="I750" s="84"/>
      <c r="J750" s="84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5">
      <c r="D751" s="25"/>
      <c r="E751" s="25"/>
      <c r="H751" s="23"/>
      <c r="I751" s="84"/>
      <c r="J751" s="84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5">
      <c r="D752" s="25"/>
      <c r="E752" s="25"/>
      <c r="H752" s="23"/>
      <c r="I752" s="84"/>
      <c r="J752" s="84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5">
      <c r="D753" s="25"/>
      <c r="E753" s="25"/>
      <c r="H753" s="23"/>
      <c r="I753" s="84"/>
      <c r="J753" s="84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5">
      <c r="D754" s="25"/>
      <c r="E754" s="25"/>
      <c r="H754" s="23"/>
      <c r="I754" s="84"/>
      <c r="J754" s="84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5">
      <c r="D755" s="25"/>
      <c r="E755" s="25"/>
      <c r="H755" s="23"/>
      <c r="I755" s="84"/>
      <c r="J755" s="84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5">
      <c r="D756" s="25"/>
      <c r="E756" s="25"/>
      <c r="H756" s="23"/>
      <c r="I756" s="84"/>
      <c r="J756" s="84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5">
      <c r="D757" s="25"/>
      <c r="E757" s="25"/>
      <c r="H757" s="23"/>
      <c r="I757" s="84"/>
      <c r="J757" s="84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5">
      <c r="D758" s="25"/>
      <c r="E758" s="25"/>
      <c r="H758" s="23"/>
      <c r="I758" s="84"/>
      <c r="J758" s="84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5">
      <c r="D759" s="25"/>
      <c r="E759" s="25"/>
      <c r="H759" s="23"/>
      <c r="I759" s="84"/>
      <c r="J759" s="84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5">
      <c r="D760" s="25"/>
      <c r="E760" s="25"/>
      <c r="H760" s="23"/>
      <c r="I760" s="84"/>
      <c r="J760" s="84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5">
      <c r="D761" s="25"/>
      <c r="E761" s="25"/>
      <c r="H761" s="23"/>
      <c r="I761" s="84"/>
      <c r="J761" s="84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5">
      <c r="D762" s="25"/>
      <c r="E762" s="25"/>
      <c r="H762" s="23"/>
      <c r="I762" s="84"/>
      <c r="J762" s="84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5">
      <c r="D763" s="25"/>
      <c r="E763" s="25"/>
      <c r="H763" s="23"/>
      <c r="I763" s="84"/>
      <c r="J763" s="84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5">
      <c r="D764" s="25"/>
      <c r="E764" s="25"/>
      <c r="H764" s="23"/>
      <c r="I764" s="84"/>
      <c r="J764" s="84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5">
      <c r="D765" s="25"/>
      <c r="E765" s="25"/>
      <c r="H765" s="23"/>
      <c r="I765" s="84"/>
      <c r="J765" s="84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5">
      <c r="D766" s="25"/>
      <c r="E766" s="25"/>
      <c r="H766" s="23"/>
      <c r="I766" s="84"/>
      <c r="J766" s="84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5">
      <c r="D767" s="25"/>
      <c r="E767" s="25"/>
      <c r="H767" s="23"/>
      <c r="I767" s="84"/>
      <c r="J767" s="84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5">
      <c r="D768" s="25"/>
      <c r="E768" s="25"/>
      <c r="H768" s="23"/>
      <c r="I768" s="84"/>
      <c r="J768" s="84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5">
      <c r="D769" s="25"/>
      <c r="E769" s="25"/>
      <c r="H769" s="23"/>
      <c r="I769" s="84"/>
      <c r="J769" s="84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5">
      <c r="D770" s="25"/>
      <c r="E770" s="25"/>
      <c r="H770" s="23"/>
      <c r="I770" s="84"/>
      <c r="J770" s="84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5">
      <c r="D771" s="25"/>
      <c r="E771" s="25"/>
      <c r="H771" s="23"/>
      <c r="I771" s="84"/>
      <c r="J771" s="84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5">
      <c r="D772" s="25"/>
      <c r="E772" s="25"/>
      <c r="H772" s="23"/>
      <c r="I772" s="84"/>
      <c r="J772" s="84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5">
      <c r="D773" s="25"/>
      <c r="E773" s="25"/>
      <c r="H773" s="23"/>
      <c r="I773" s="84"/>
      <c r="J773" s="84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5">
      <c r="D774" s="25"/>
      <c r="E774" s="25"/>
      <c r="H774" s="23"/>
      <c r="I774" s="84"/>
      <c r="J774" s="84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5">
      <c r="D775" s="25"/>
      <c r="E775" s="25"/>
      <c r="H775" s="23"/>
      <c r="I775" s="84"/>
      <c r="J775" s="84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5">
      <c r="D776" s="25"/>
      <c r="E776" s="25"/>
      <c r="H776" s="23"/>
      <c r="I776" s="84"/>
      <c r="J776" s="84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5">
      <c r="D777" s="25"/>
      <c r="E777" s="25"/>
      <c r="H777" s="23"/>
      <c r="I777" s="84"/>
      <c r="J777" s="84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5">
      <c r="D778" s="25"/>
      <c r="E778" s="25"/>
      <c r="H778" s="23"/>
      <c r="I778" s="84"/>
      <c r="J778" s="84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5">
      <c r="D779" s="25"/>
      <c r="E779" s="25"/>
      <c r="H779" s="23"/>
      <c r="I779" s="84"/>
      <c r="J779" s="84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5">
      <c r="D780" s="25"/>
      <c r="E780" s="25"/>
      <c r="H780" s="23"/>
      <c r="I780" s="84"/>
      <c r="J780" s="84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5">
      <c r="D781" s="25"/>
      <c r="E781" s="25"/>
      <c r="H781" s="23"/>
      <c r="I781" s="84"/>
      <c r="J781" s="84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5">
      <c r="D782" s="25"/>
      <c r="E782" s="25"/>
      <c r="H782" s="23"/>
      <c r="I782" s="84"/>
      <c r="J782" s="84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5">
      <c r="D783" s="25"/>
      <c r="E783" s="25"/>
      <c r="H783" s="23"/>
      <c r="I783" s="84"/>
      <c r="J783" s="84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5">
      <c r="D784" s="25"/>
      <c r="E784" s="25"/>
      <c r="H784" s="23"/>
      <c r="I784" s="84"/>
      <c r="J784" s="84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5">
      <c r="D785" s="25"/>
      <c r="E785" s="25"/>
      <c r="H785" s="23"/>
      <c r="I785" s="84"/>
      <c r="J785" s="84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5">
      <c r="D786" s="25"/>
      <c r="E786" s="25"/>
      <c r="H786" s="23"/>
      <c r="I786" s="84"/>
      <c r="J786" s="84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5">
      <c r="D787" s="25"/>
      <c r="E787" s="25"/>
      <c r="H787" s="23"/>
      <c r="I787" s="84"/>
      <c r="J787" s="84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5">
      <c r="D788" s="25"/>
      <c r="E788" s="25"/>
      <c r="H788" s="23"/>
      <c r="I788" s="84"/>
      <c r="J788" s="84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5">
      <c r="D789" s="25"/>
      <c r="E789" s="25"/>
      <c r="H789" s="23"/>
      <c r="I789" s="84"/>
      <c r="J789" s="84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5">
      <c r="D790" s="25"/>
      <c r="E790" s="25"/>
      <c r="H790" s="23"/>
      <c r="I790" s="84"/>
      <c r="J790" s="84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5">
      <c r="D791" s="25"/>
      <c r="E791" s="25"/>
      <c r="H791" s="23"/>
      <c r="I791" s="84"/>
      <c r="J791" s="84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5">
      <c r="D792" s="25"/>
      <c r="E792" s="25"/>
      <c r="H792" s="23"/>
      <c r="I792" s="84"/>
      <c r="J792" s="84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5">
      <c r="D793" s="25"/>
      <c r="E793" s="25"/>
      <c r="H793" s="23"/>
      <c r="I793" s="84"/>
      <c r="J793" s="84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5">
      <c r="D794" s="25"/>
      <c r="E794" s="25"/>
      <c r="H794" s="23"/>
      <c r="I794" s="84"/>
      <c r="J794" s="84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5">
      <c r="D795" s="25"/>
      <c r="E795" s="25"/>
      <c r="H795" s="23"/>
      <c r="I795" s="84"/>
      <c r="J795" s="84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5">
      <c r="D796" s="25"/>
      <c r="E796" s="25"/>
      <c r="H796" s="23"/>
      <c r="I796" s="84"/>
      <c r="J796" s="84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5">
      <c r="D797" s="25"/>
      <c r="E797" s="25"/>
      <c r="H797" s="23"/>
      <c r="I797" s="84"/>
      <c r="J797" s="84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5">
      <c r="D798" s="25"/>
      <c r="E798" s="25"/>
      <c r="H798" s="23"/>
      <c r="I798" s="84"/>
      <c r="J798" s="84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5">
      <c r="D799" s="25"/>
      <c r="E799" s="25"/>
      <c r="H799" s="23"/>
      <c r="I799" s="84"/>
      <c r="J799" s="84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5">
      <c r="D800" s="25"/>
      <c r="E800" s="25"/>
      <c r="H800" s="23"/>
      <c r="I800" s="84"/>
      <c r="J800" s="84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5">
      <c r="D801" s="25"/>
      <c r="E801" s="25"/>
      <c r="H801" s="23"/>
      <c r="I801" s="84"/>
      <c r="J801" s="84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5">
      <c r="D802" s="25"/>
      <c r="E802" s="25"/>
      <c r="H802" s="23"/>
      <c r="I802" s="84"/>
      <c r="J802" s="84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5">
      <c r="D803" s="25"/>
      <c r="E803" s="25"/>
      <c r="H803" s="23"/>
      <c r="I803" s="84"/>
      <c r="J803" s="84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5">
      <c r="D804" s="25"/>
      <c r="E804" s="25"/>
      <c r="H804" s="23"/>
      <c r="I804" s="84"/>
      <c r="J804" s="84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5">
      <c r="D805" s="25"/>
      <c r="E805" s="25"/>
      <c r="H805" s="23"/>
      <c r="I805" s="84"/>
      <c r="J805" s="84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5">
      <c r="D806" s="25"/>
      <c r="E806" s="25"/>
      <c r="H806" s="23"/>
      <c r="I806" s="84"/>
      <c r="J806" s="84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5">
      <c r="D807" s="25"/>
      <c r="E807" s="25"/>
      <c r="H807" s="23"/>
      <c r="I807" s="84"/>
      <c r="J807" s="84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5">
      <c r="D808" s="25"/>
      <c r="E808" s="25"/>
      <c r="H808" s="23"/>
      <c r="I808" s="84"/>
      <c r="J808" s="84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5">
      <c r="D809" s="25"/>
      <c r="E809" s="25"/>
      <c r="H809" s="23"/>
      <c r="I809" s="84"/>
      <c r="J809" s="84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5">
      <c r="D810" s="25"/>
      <c r="E810" s="25"/>
      <c r="H810" s="23"/>
      <c r="I810" s="84"/>
      <c r="J810" s="84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5">
      <c r="D811" s="25"/>
      <c r="E811" s="25"/>
      <c r="H811" s="23"/>
      <c r="I811" s="84"/>
      <c r="J811" s="84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5">
      <c r="D812" s="25"/>
      <c r="E812" s="25"/>
      <c r="H812" s="23"/>
      <c r="I812" s="84"/>
      <c r="J812" s="84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5">
      <c r="D813" s="25"/>
      <c r="E813" s="25"/>
      <c r="H813" s="23"/>
      <c r="I813" s="84"/>
      <c r="J813" s="84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5">
      <c r="D814" s="25"/>
      <c r="E814" s="25"/>
      <c r="H814" s="23"/>
      <c r="I814" s="84"/>
      <c r="J814" s="84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5">
      <c r="D815" s="25"/>
      <c r="E815" s="25"/>
      <c r="H815" s="23"/>
      <c r="I815" s="84"/>
      <c r="J815" s="84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5">
      <c r="D816" s="25"/>
      <c r="E816" s="25"/>
      <c r="H816" s="23"/>
      <c r="I816" s="84"/>
      <c r="J816" s="84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5">
      <c r="D817" s="25"/>
      <c r="E817" s="25"/>
      <c r="H817" s="23"/>
      <c r="I817" s="84"/>
      <c r="J817" s="84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5">
      <c r="D818" s="25"/>
      <c r="E818" s="25"/>
      <c r="H818" s="23"/>
      <c r="I818" s="84"/>
      <c r="J818" s="84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5">
      <c r="D819" s="25"/>
      <c r="E819" s="25"/>
      <c r="H819" s="23"/>
      <c r="I819" s="84"/>
      <c r="J819" s="84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5">
      <c r="D820" s="25"/>
      <c r="E820" s="25"/>
      <c r="H820" s="23"/>
      <c r="I820" s="84"/>
      <c r="J820" s="84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5">
      <c r="D821" s="25"/>
      <c r="E821" s="25"/>
      <c r="H821" s="23"/>
      <c r="I821" s="84"/>
      <c r="J821" s="84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5">
      <c r="D822" s="25"/>
      <c r="E822" s="25"/>
      <c r="H822" s="23"/>
      <c r="I822" s="84"/>
      <c r="J822" s="84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5">
      <c r="D823" s="25"/>
      <c r="E823" s="25"/>
      <c r="H823" s="23"/>
      <c r="I823" s="84"/>
      <c r="J823" s="84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5">
      <c r="D824" s="25"/>
      <c r="E824" s="25"/>
      <c r="H824" s="23"/>
      <c r="I824" s="84"/>
      <c r="J824" s="84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5">
      <c r="D825" s="25"/>
      <c r="E825" s="25"/>
      <c r="H825" s="23"/>
      <c r="I825" s="84"/>
      <c r="J825" s="84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5">
      <c r="D826" s="25"/>
      <c r="E826" s="25"/>
      <c r="H826" s="23"/>
      <c r="I826" s="84"/>
      <c r="J826" s="84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5">
      <c r="D827" s="25"/>
      <c r="E827" s="25"/>
      <c r="H827" s="23"/>
      <c r="I827" s="84"/>
      <c r="J827" s="84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5">
      <c r="D828" s="25"/>
      <c r="E828" s="25"/>
      <c r="H828" s="23"/>
      <c r="I828" s="84"/>
      <c r="J828" s="84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5">
      <c r="D829" s="25"/>
      <c r="E829" s="25"/>
      <c r="H829" s="23"/>
      <c r="I829" s="84"/>
      <c r="J829" s="84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5">
      <c r="D830" s="25"/>
      <c r="E830" s="25"/>
      <c r="H830" s="23"/>
      <c r="I830" s="84"/>
      <c r="J830" s="84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5">
      <c r="D831" s="25"/>
      <c r="E831" s="25"/>
      <c r="H831" s="23"/>
      <c r="I831" s="84"/>
      <c r="J831" s="84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5">
      <c r="D832" s="25"/>
      <c r="E832" s="25"/>
      <c r="H832" s="23"/>
      <c r="I832" s="84"/>
      <c r="J832" s="84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5">
      <c r="D833" s="25"/>
      <c r="E833" s="25"/>
      <c r="H833" s="23"/>
      <c r="I833" s="84"/>
      <c r="J833" s="84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5">
      <c r="D834" s="25"/>
      <c r="E834" s="25"/>
      <c r="H834" s="23"/>
      <c r="I834" s="84"/>
      <c r="J834" s="84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5">
      <c r="D835" s="25"/>
      <c r="E835" s="25"/>
      <c r="H835" s="23"/>
      <c r="I835" s="84"/>
      <c r="J835" s="84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5">
      <c r="D836" s="25"/>
      <c r="E836" s="25"/>
      <c r="H836" s="23"/>
      <c r="I836" s="84"/>
      <c r="J836" s="84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5">
      <c r="D837" s="25"/>
      <c r="E837" s="25"/>
      <c r="H837" s="23"/>
      <c r="I837" s="84"/>
      <c r="J837" s="84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5">
      <c r="D838" s="25"/>
      <c r="E838" s="25"/>
      <c r="H838" s="23"/>
      <c r="I838" s="84"/>
      <c r="J838" s="84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5">
      <c r="D839" s="25"/>
      <c r="E839" s="25"/>
      <c r="H839" s="23"/>
      <c r="I839" s="84"/>
      <c r="J839" s="84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5">
      <c r="D840" s="25"/>
      <c r="E840" s="25"/>
      <c r="H840" s="23"/>
      <c r="I840" s="84"/>
      <c r="J840" s="84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5">
      <c r="D841" s="25"/>
      <c r="E841" s="25"/>
      <c r="H841" s="23"/>
      <c r="I841" s="84"/>
      <c r="J841" s="84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5">
      <c r="D842" s="25"/>
      <c r="E842" s="25"/>
      <c r="H842" s="23"/>
      <c r="I842" s="84"/>
      <c r="J842" s="84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5">
      <c r="D843" s="25"/>
      <c r="E843" s="25"/>
      <c r="H843" s="23"/>
      <c r="I843" s="84"/>
      <c r="J843" s="84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5">
      <c r="D844" s="25"/>
      <c r="E844" s="25"/>
      <c r="H844" s="23"/>
      <c r="I844" s="84"/>
      <c r="J844" s="84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5">
      <c r="D845" s="25"/>
      <c r="E845" s="25"/>
      <c r="H845" s="23"/>
      <c r="I845" s="84"/>
      <c r="J845" s="84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5">
      <c r="D846" s="25"/>
      <c r="E846" s="25"/>
      <c r="H846" s="23"/>
      <c r="I846" s="84"/>
      <c r="J846" s="84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5">
      <c r="D847" s="25"/>
      <c r="E847" s="25"/>
      <c r="H847" s="23"/>
      <c r="I847" s="84"/>
      <c r="J847" s="84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5">
      <c r="D848" s="25"/>
      <c r="E848" s="25"/>
      <c r="H848" s="23"/>
      <c r="I848" s="84"/>
      <c r="J848" s="84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5">
      <c r="D849" s="25"/>
      <c r="E849" s="25"/>
      <c r="H849" s="23"/>
      <c r="I849" s="84"/>
      <c r="J849" s="84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5">
      <c r="D850" s="25"/>
      <c r="E850" s="25"/>
      <c r="H850" s="23"/>
      <c r="I850" s="84"/>
      <c r="J850" s="84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5">
      <c r="D851" s="25"/>
      <c r="E851" s="25"/>
      <c r="H851" s="23"/>
      <c r="I851" s="84"/>
      <c r="J851" s="84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5">
      <c r="D852" s="25"/>
      <c r="E852" s="25"/>
      <c r="H852" s="23"/>
      <c r="I852" s="84"/>
      <c r="J852" s="84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5">
      <c r="D853" s="25"/>
      <c r="E853" s="25"/>
      <c r="H853" s="23"/>
      <c r="I853" s="84"/>
      <c r="J853" s="84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5">
      <c r="D854" s="25"/>
      <c r="E854" s="25"/>
      <c r="H854" s="23"/>
      <c r="I854" s="84"/>
      <c r="J854" s="84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5">
      <c r="D855" s="25"/>
      <c r="E855" s="25"/>
      <c r="H855" s="23"/>
      <c r="I855" s="84"/>
      <c r="J855" s="84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5">
      <c r="D856" s="25"/>
      <c r="E856" s="25"/>
      <c r="H856" s="23"/>
      <c r="I856" s="84"/>
      <c r="J856" s="84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5">
      <c r="D857" s="25"/>
      <c r="E857" s="25"/>
      <c r="H857" s="23"/>
      <c r="I857" s="84"/>
      <c r="J857" s="84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5">
      <c r="D858" s="25"/>
      <c r="E858" s="25"/>
      <c r="H858" s="23"/>
      <c r="I858" s="84"/>
      <c r="J858" s="84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5">
      <c r="D859" s="25"/>
      <c r="E859" s="25"/>
      <c r="H859" s="23"/>
      <c r="I859" s="84"/>
      <c r="J859" s="84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5">
      <c r="D860" s="25"/>
      <c r="E860" s="25"/>
      <c r="H860" s="23"/>
      <c r="I860" s="84"/>
      <c r="J860" s="84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5">
      <c r="D861" s="25"/>
      <c r="E861" s="25"/>
      <c r="H861" s="23"/>
      <c r="I861" s="84"/>
      <c r="J861" s="84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5">
      <c r="D862" s="25"/>
      <c r="E862" s="25"/>
      <c r="H862" s="23"/>
      <c r="I862" s="84"/>
      <c r="J862" s="84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5">
      <c r="D863" s="25"/>
      <c r="E863" s="25"/>
      <c r="H863" s="23"/>
      <c r="I863" s="84"/>
      <c r="J863" s="84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5">
      <c r="D864" s="25"/>
      <c r="E864" s="25"/>
      <c r="H864" s="23"/>
      <c r="I864" s="84"/>
      <c r="J864" s="84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5">
      <c r="D865" s="25"/>
      <c r="E865" s="25"/>
      <c r="H865" s="23"/>
      <c r="I865" s="84"/>
      <c r="J865" s="84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5">
      <c r="D866" s="25"/>
      <c r="E866" s="25"/>
      <c r="H866" s="23"/>
      <c r="I866" s="84"/>
      <c r="J866" s="84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5">
      <c r="D867" s="25"/>
      <c r="E867" s="25"/>
      <c r="H867" s="23"/>
      <c r="I867" s="84"/>
      <c r="J867" s="84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5">
      <c r="D868" s="25"/>
      <c r="E868" s="25"/>
      <c r="H868" s="23"/>
      <c r="I868" s="84"/>
      <c r="J868" s="84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5">
      <c r="D869" s="25"/>
      <c r="E869" s="25"/>
      <c r="H869" s="23"/>
      <c r="I869" s="84"/>
      <c r="J869" s="84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5">
      <c r="D870" s="25"/>
      <c r="E870" s="25"/>
      <c r="H870" s="23"/>
      <c r="I870" s="84"/>
      <c r="J870" s="84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5">
      <c r="D871" s="25"/>
      <c r="E871" s="25"/>
      <c r="H871" s="23"/>
      <c r="I871" s="84"/>
      <c r="J871" s="84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5">
      <c r="D872" s="25"/>
      <c r="E872" s="25"/>
      <c r="H872" s="23"/>
      <c r="I872" s="84"/>
      <c r="J872" s="84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5">
      <c r="D873" s="25"/>
      <c r="E873" s="25"/>
      <c r="H873" s="23"/>
      <c r="I873" s="84"/>
      <c r="J873" s="84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5">
      <c r="D874" s="25"/>
      <c r="E874" s="25"/>
      <c r="H874" s="23"/>
      <c r="I874" s="84"/>
      <c r="J874" s="84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5">
      <c r="D875" s="25"/>
      <c r="E875" s="25"/>
      <c r="H875" s="23"/>
      <c r="I875" s="84"/>
      <c r="J875" s="84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5">
      <c r="D876" s="25"/>
      <c r="E876" s="25"/>
      <c r="H876" s="23"/>
      <c r="I876" s="84"/>
      <c r="J876" s="84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5">
      <c r="D877" s="25"/>
      <c r="E877" s="25"/>
      <c r="H877" s="23"/>
      <c r="I877" s="84"/>
      <c r="J877" s="84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5">
      <c r="D878" s="25"/>
      <c r="E878" s="25"/>
      <c r="H878" s="23"/>
      <c r="I878" s="84"/>
      <c r="J878" s="84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5">
      <c r="D879" s="25"/>
      <c r="E879" s="25"/>
      <c r="H879" s="23"/>
      <c r="I879" s="84"/>
      <c r="J879" s="84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5">
      <c r="D880" s="25"/>
      <c r="E880" s="25"/>
      <c r="H880" s="23"/>
      <c r="I880" s="84"/>
      <c r="J880" s="84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5">
      <c r="D881" s="25"/>
      <c r="E881" s="25"/>
      <c r="H881" s="23"/>
      <c r="I881" s="84"/>
      <c r="J881" s="84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5">
      <c r="D882" s="25"/>
      <c r="E882" s="25"/>
      <c r="H882" s="23"/>
      <c r="I882" s="84"/>
      <c r="J882" s="84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5">
      <c r="D883" s="25"/>
      <c r="E883" s="25"/>
      <c r="H883" s="23"/>
      <c r="I883" s="84"/>
      <c r="J883" s="84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5">
      <c r="D884" s="25"/>
      <c r="E884" s="25"/>
      <c r="H884" s="23"/>
      <c r="I884" s="84"/>
      <c r="J884" s="84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5">
      <c r="D885" s="25"/>
      <c r="E885" s="25"/>
      <c r="H885" s="23"/>
      <c r="I885" s="84"/>
      <c r="J885" s="84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5">
      <c r="D886" s="25"/>
      <c r="E886" s="25"/>
      <c r="H886" s="23"/>
      <c r="I886" s="84"/>
      <c r="J886" s="84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5">
      <c r="D887" s="25"/>
      <c r="E887" s="25"/>
      <c r="H887" s="23"/>
      <c r="I887" s="84"/>
      <c r="J887" s="84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5">
      <c r="D888" s="25"/>
      <c r="E888" s="25"/>
      <c r="H888" s="23"/>
      <c r="I888" s="84"/>
      <c r="J888" s="84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5">
      <c r="D889" s="25"/>
      <c r="E889" s="25"/>
      <c r="H889" s="23"/>
      <c r="I889" s="84"/>
      <c r="J889" s="84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5">
      <c r="D890" s="25"/>
      <c r="E890" s="25"/>
      <c r="H890" s="23"/>
      <c r="I890" s="84"/>
      <c r="J890" s="84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5">
      <c r="D891" s="25"/>
      <c r="E891" s="25"/>
      <c r="H891" s="23"/>
      <c r="I891" s="84"/>
      <c r="J891" s="84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5">
      <c r="D892" s="25"/>
      <c r="E892" s="25"/>
      <c r="H892" s="23"/>
      <c r="I892" s="84"/>
      <c r="J892" s="84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5">
      <c r="D893" s="25"/>
      <c r="E893" s="25"/>
      <c r="H893" s="23"/>
      <c r="I893" s="84"/>
      <c r="J893" s="84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5">
      <c r="D894" s="25"/>
      <c r="E894" s="25"/>
      <c r="H894" s="23"/>
      <c r="I894" s="84"/>
      <c r="J894" s="84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5">
      <c r="D895" s="25"/>
      <c r="E895" s="25"/>
      <c r="H895" s="23"/>
      <c r="I895" s="84"/>
      <c r="J895" s="84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5">
      <c r="D896" s="25"/>
      <c r="E896" s="25"/>
      <c r="H896" s="23"/>
      <c r="I896" s="84"/>
      <c r="J896" s="84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5">
      <c r="D897" s="25"/>
      <c r="E897" s="25"/>
      <c r="H897" s="23"/>
      <c r="I897" s="84"/>
      <c r="J897" s="84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5">
      <c r="D898" s="25"/>
      <c r="E898" s="25"/>
      <c r="H898" s="23"/>
      <c r="I898" s="84"/>
      <c r="J898" s="84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5">
      <c r="D899" s="25"/>
      <c r="E899" s="25"/>
      <c r="H899" s="23"/>
      <c r="I899" s="84"/>
      <c r="J899" s="84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5">
      <c r="D900" s="25"/>
      <c r="E900" s="25"/>
      <c r="H900" s="23"/>
      <c r="I900" s="84"/>
      <c r="J900" s="84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5">
      <c r="D901" s="25"/>
      <c r="E901" s="25"/>
      <c r="H901" s="23"/>
      <c r="I901" s="84"/>
      <c r="J901" s="84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5">
      <c r="D902" s="25"/>
      <c r="E902" s="25"/>
      <c r="H902" s="23"/>
      <c r="I902" s="84"/>
      <c r="J902" s="84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5">
      <c r="D903" s="25"/>
      <c r="E903" s="25"/>
      <c r="H903" s="23"/>
      <c r="I903" s="84"/>
      <c r="J903" s="84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5">
      <c r="D904" s="25"/>
      <c r="E904" s="25"/>
      <c r="H904" s="23"/>
      <c r="I904" s="84"/>
      <c r="J904" s="84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5">
      <c r="D905" s="25"/>
      <c r="E905" s="25"/>
      <c r="H905" s="23"/>
      <c r="I905" s="84"/>
      <c r="J905" s="84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5">
      <c r="D906" s="25"/>
      <c r="E906" s="25"/>
      <c r="H906" s="23"/>
      <c r="I906" s="84"/>
      <c r="J906" s="84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5">
      <c r="D907" s="25"/>
      <c r="E907" s="25"/>
      <c r="H907" s="23"/>
      <c r="I907" s="84"/>
      <c r="J907" s="84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5">
      <c r="D908" s="25"/>
      <c r="E908" s="25"/>
      <c r="H908" s="23"/>
      <c r="I908" s="84"/>
      <c r="J908" s="84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5">
      <c r="D909" s="25"/>
      <c r="E909" s="25"/>
      <c r="H909" s="23"/>
      <c r="I909" s="84"/>
      <c r="J909" s="84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5">
      <c r="D910" s="25"/>
      <c r="E910" s="25"/>
      <c r="H910" s="23"/>
      <c r="I910" s="84"/>
      <c r="J910" s="84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5">
      <c r="D911" s="25"/>
      <c r="E911" s="25"/>
      <c r="H911" s="23"/>
      <c r="I911" s="84"/>
      <c r="J911" s="84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5">
      <c r="D912" s="25"/>
      <c r="E912" s="25"/>
      <c r="H912" s="23"/>
      <c r="I912" s="84"/>
      <c r="J912" s="84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5">
      <c r="D913" s="25"/>
      <c r="E913" s="25"/>
      <c r="H913" s="23"/>
      <c r="I913" s="84"/>
      <c r="J913" s="84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5">
      <c r="D914" s="25"/>
      <c r="E914" s="25"/>
      <c r="H914" s="23"/>
      <c r="I914" s="84"/>
      <c r="J914" s="84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5">
      <c r="D915" s="25"/>
      <c r="E915" s="25"/>
      <c r="H915" s="23"/>
      <c r="I915" s="84"/>
      <c r="J915" s="84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5">
      <c r="D916" s="25"/>
      <c r="E916" s="25"/>
      <c r="H916" s="23"/>
      <c r="I916" s="84"/>
      <c r="J916" s="84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5">
      <c r="D917" s="25"/>
      <c r="E917" s="25"/>
      <c r="H917" s="23"/>
      <c r="I917" s="84"/>
      <c r="J917" s="84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5">
      <c r="D918" s="25"/>
      <c r="E918" s="25"/>
      <c r="H918" s="23"/>
      <c r="I918" s="84"/>
      <c r="J918" s="84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5">
      <c r="D919" s="25"/>
      <c r="E919" s="25"/>
      <c r="H919" s="23"/>
      <c r="I919" s="84"/>
      <c r="J919" s="84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5">
      <c r="D920" s="25"/>
      <c r="E920" s="25"/>
      <c r="H920" s="23"/>
      <c r="I920" s="84"/>
      <c r="J920" s="84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5">
      <c r="D921" s="25"/>
      <c r="E921" s="25"/>
      <c r="H921" s="23"/>
      <c r="I921" s="84"/>
      <c r="J921" s="84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5">
      <c r="D922" s="25"/>
      <c r="E922" s="25"/>
      <c r="H922" s="23"/>
      <c r="I922" s="84"/>
      <c r="J922" s="84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5">
      <c r="D923" s="25"/>
      <c r="E923" s="25"/>
      <c r="H923" s="23"/>
      <c r="I923" s="84"/>
      <c r="J923" s="84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5">
      <c r="D924" s="25"/>
      <c r="E924" s="25"/>
      <c r="H924" s="23"/>
      <c r="I924" s="84"/>
      <c r="J924" s="84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5">
      <c r="D925" s="25"/>
      <c r="E925" s="25"/>
      <c r="H925" s="23"/>
      <c r="I925" s="84"/>
      <c r="J925" s="84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5">
      <c r="D926" s="25"/>
      <c r="E926" s="25"/>
      <c r="H926" s="23"/>
      <c r="I926" s="84"/>
      <c r="J926" s="84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5">
      <c r="D927" s="25"/>
      <c r="E927" s="25"/>
      <c r="H927" s="23"/>
      <c r="I927" s="84"/>
      <c r="J927" s="84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5">
      <c r="D928" s="25"/>
      <c r="E928" s="25"/>
      <c r="H928" s="23"/>
      <c r="I928" s="84"/>
      <c r="J928" s="84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5">
      <c r="D929" s="25"/>
      <c r="E929" s="25"/>
      <c r="H929" s="23"/>
      <c r="I929" s="84"/>
      <c r="J929" s="84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5">
      <c r="D930" s="25"/>
      <c r="E930" s="25"/>
      <c r="H930" s="23"/>
      <c r="I930" s="84"/>
      <c r="J930" s="84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5">
      <c r="D931" s="25"/>
      <c r="E931" s="25"/>
      <c r="H931" s="23"/>
      <c r="I931" s="84"/>
      <c r="J931" s="84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5">
      <c r="D932" s="25"/>
      <c r="E932" s="25"/>
      <c r="H932" s="23"/>
      <c r="I932" s="84"/>
      <c r="J932" s="84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5">
      <c r="D933" s="25"/>
      <c r="E933" s="25"/>
      <c r="H933" s="23"/>
      <c r="I933" s="84"/>
      <c r="J933" s="84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5">
      <c r="D934" s="25"/>
      <c r="E934" s="25"/>
      <c r="H934" s="23"/>
      <c r="I934" s="84"/>
      <c r="J934" s="84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5">
      <c r="D935" s="25"/>
      <c r="E935" s="25"/>
      <c r="H935" s="23"/>
      <c r="I935" s="84"/>
      <c r="J935" s="84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5">
      <c r="D936" s="25"/>
      <c r="E936" s="25"/>
      <c r="H936" s="23"/>
      <c r="I936" s="84"/>
      <c r="J936" s="84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5">
      <c r="D937" s="25"/>
      <c r="E937" s="25"/>
      <c r="H937" s="23"/>
      <c r="I937" s="84"/>
      <c r="J937" s="84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5">
      <c r="D938" s="25"/>
      <c r="E938" s="25"/>
      <c r="H938" s="23"/>
      <c r="I938" s="84"/>
      <c r="J938" s="84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5">
      <c r="D939" s="25"/>
      <c r="E939" s="25"/>
      <c r="H939" s="23"/>
      <c r="I939" s="84"/>
      <c r="J939" s="84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5">
      <c r="D940" s="25"/>
      <c r="E940" s="25"/>
      <c r="H940" s="23"/>
      <c r="I940" s="84"/>
      <c r="J940" s="84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5">
      <c r="D941" s="25"/>
      <c r="E941" s="25"/>
      <c r="H941" s="23"/>
      <c r="I941" s="84"/>
      <c r="J941" s="84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5">
      <c r="D942" s="25"/>
      <c r="E942" s="25"/>
      <c r="H942" s="23"/>
      <c r="I942" s="84"/>
      <c r="J942" s="84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5">
      <c r="D943" s="25"/>
      <c r="E943" s="25"/>
      <c r="H943" s="23"/>
      <c r="I943" s="84"/>
      <c r="J943" s="84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5">
      <c r="D944" s="25"/>
      <c r="E944" s="25"/>
      <c r="H944" s="23"/>
      <c r="I944" s="84"/>
      <c r="J944" s="84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5">
      <c r="D945" s="25"/>
      <c r="E945" s="25"/>
      <c r="H945" s="23"/>
      <c r="I945" s="84"/>
      <c r="J945" s="84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5">
      <c r="D946" s="25"/>
      <c r="E946" s="25"/>
      <c r="H946" s="23"/>
      <c r="I946" s="84"/>
      <c r="J946" s="84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5">
      <c r="D947" s="25"/>
      <c r="E947" s="25"/>
      <c r="H947" s="23"/>
      <c r="I947" s="84"/>
      <c r="J947" s="84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5">
      <c r="D948" s="25"/>
      <c r="E948" s="25"/>
      <c r="H948" s="23"/>
      <c r="I948" s="84"/>
      <c r="J948" s="84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5">
      <c r="D949" s="25"/>
      <c r="E949" s="25"/>
      <c r="H949" s="23"/>
      <c r="I949" s="84"/>
      <c r="J949" s="84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5">
      <c r="D950" s="25"/>
      <c r="E950" s="25"/>
      <c r="H950" s="23"/>
      <c r="I950" s="84"/>
      <c r="J950" s="84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5">
      <c r="D951" s="25"/>
      <c r="E951" s="25"/>
      <c r="H951" s="23"/>
      <c r="I951" s="84"/>
      <c r="J951" s="84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5">
      <c r="D952" s="25"/>
      <c r="E952" s="25"/>
      <c r="H952" s="23"/>
      <c r="I952" s="84"/>
      <c r="J952" s="84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5">
      <c r="D953" s="25"/>
      <c r="E953" s="25"/>
      <c r="H953" s="23"/>
      <c r="I953" s="84"/>
      <c r="J953" s="84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5">
      <c r="D954" s="25"/>
      <c r="E954" s="25"/>
      <c r="H954" s="23"/>
      <c r="I954" s="84"/>
      <c r="J954" s="84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5">
      <c r="D955" s="25"/>
      <c r="E955" s="25"/>
      <c r="H955" s="23"/>
      <c r="I955" s="84"/>
      <c r="J955" s="84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5">
      <c r="D956" s="25"/>
      <c r="E956" s="25"/>
      <c r="H956" s="23"/>
      <c r="I956" s="84"/>
      <c r="J956" s="84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5">
      <c r="D957" s="25"/>
      <c r="E957" s="25"/>
      <c r="H957" s="23"/>
      <c r="I957" s="84"/>
      <c r="J957" s="84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5">
      <c r="D958" s="25"/>
      <c r="E958" s="25"/>
      <c r="H958" s="23"/>
      <c r="I958" s="84"/>
      <c r="J958" s="84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5">
      <c r="D959" s="25"/>
      <c r="E959" s="25"/>
      <c r="H959" s="23"/>
      <c r="I959" s="84"/>
      <c r="J959" s="84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5">
      <c r="D960" s="25"/>
      <c r="E960" s="25"/>
      <c r="H960" s="23"/>
      <c r="I960" s="84"/>
      <c r="J960" s="84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5">
      <c r="D961" s="25"/>
      <c r="E961" s="25"/>
      <c r="H961" s="23"/>
      <c r="I961" s="84"/>
      <c r="J961" s="84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5">
      <c r="D962" s="25"/>
      <c r="E962" s="25"/>
      <c r="H962" s="23"/>
      <c r="I962" s="84"/>
      <c r="J962" s="84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5">
      <c r="D963" s="25"/>
      <c r="E963" s="25"/>
      <c r="H963" s="23"/>
      <c r="I963" s="84"/>
      <c r="J963" s="84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5">
      <c r="D964" s="25"/>
      <c r="E964" s="25"/>
      <c r="H964" s="23"/>
      <c r="I964" s="84"/>
      <c r="J964" s="84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5">
      <c r="D965" s="25"/>
      <c r="E965" s="25"/>
      <c r="H965" s="23"/>
      <c r="I965" s="84"/>
      <c r="J965" s="84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5">
      <c r="D966" s="25"/>
      <c r="E966" s="25"/>
      <c r="H966" s="23"/>
      <c r="I966" s="84"/>
      <c r="J966" s="84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5">
      <c r="D967" s="25"/>
      <c r="E967" s="25"/>
      <c r="H967" s="23"/>
      <c r="I967" s="84"/>
      <c r="J967" s="84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5">
      <c r="D968" s="25"/>
      <c r="E968" s="25"/>
      <c r="H968" s="23"/>
      <c r="I968" s="84"/>
      <c r="J968" s="84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5">
      <c r="D969" s="25"/>
      <c r="E969" s="25"/>
      <c r="H969" s="23"/>
      <c r="I969" s="84"/>
      <c r="J969" s="84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5">
      <c r="D970" s="25"/>
      <c r="E970" s="25"/>
      <c r="H970" s="23"/>
      <c r="I970" s="84"/>
      <c r="J970" s="84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G1" zoomScaleNormal="100" workbookViewId="0">
      <selection activeCell="M39" sqref="M3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4" width="9.42578125" customWidth="1"/>
    <col min="5" max="5" width="10.140625" customWidth="1"/>
    <col min="6" max="6" width="7.7109375" style="23" customWidth="1"/>
    <col min="7" max="7" width="9.140625" style="24" customWidth="1"/>
    <col min="8" max="8" width="10.140625" customWidth="1"/>
    <col min="9" max="9" width="9.7109375" customWidth="1"/>
    <col min="10" max="10" width="8.42578125" style="84" customWidth="1"/>
    <col min="11" max="11" width="8.85546875" style="24" customWidth="1"/>
    <col min="12" max="12" width="9.7109375" customWidth="1"/>
    <col min="13" max="13" width="10.7109375" customWidth="1"/>
    <col min="14" max="14" width="8.85546875" style="23" customWidth="1"/>
    <col min="15" max="15" width="10.28515625" style="24" customWidth="1"/>
    <col min="16" max="16" width="15.7109375" customWidth="1"/>
    <col min="17" max="17" width="14.85546875" customWidth="1"/>
    <col min="18" max="18" width="16.28515625" customWidth="1"/>
  </cols>
  <sheetData>
    <row r="1" spans="1:18" x14ac:dyDescent="0.25">
      <c r="A1" s="17"/>
      <c r="B1" s="69" t="s">
        <v>91</v>
      </c>
      <c r="C1" s="17"/>
      <c r="D1" s="100" t="s">
        <v>83</v>
      </c>
      <c r="E1" s="98"/>
      <c r="F1" s="98"/>
      <c r="G1" s="99"/>
      <c r="H1" s="100" t="s">
        <v>84</v>
      </c>
      <c r="I1" s="98"/>
      <c r="J1" s="98"/>
      <c r="K1" s="99"/>
      <c r="L1" s="97" t="s">
        <v>85</v>
      </c>
      <c r="M1" s="98"/>
      <c r="N1" s="98"/>
      <c r="O1" s="99"/>
      <c r="P1" t="s">
        <v>88</v>
      </c>
      <c r="Q1" t="s">
        <v>89</v>
      </c>
      <c r="R1" t="s">
        <v>90</v>
      </c>
    </row>
    <row r="2" spans="1:18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63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102</v>
      </c>
      <c r="Q2" s="27" t="s">
        <v>103</v>
      </c>
      <c r="R2" s="29" t="s">
        <v>104</v>
      </c>
    </row>
    <row r="3" spans="1:18" x14ac:dyDescent="0.25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87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2" t="s">
        <v>27</v>
      </c>
    </row>
    <row r="4" spans="1:18" ht="14.25" customHeight="1" x14ac:dyDescent="0.25">
      <c r="A4" t="s">
        <v>134</v>
      </c>
      <c r="B4">
        <v>850</v>
      </c>
      <c r="C4" s="16">
        <v>43</v>
      </c>
      <c r="D4" s="35">
        <v>29.14</v>
      </c>
      <c r="E4" s="35">
        <v>29.139500000000002</v>
      </c>
      <c r="F4" s="23">
        <f>D4-E4</f>
        <v>4.9999999999883471E-4</v>
      </c>
      <c r="G4" s="24">
        <f>(D4+E4)/2</f>
        <v>29.139749999999999</v>
      </c>
      <c r="H4" s="22">
        <v>29.141300000000001</v>
      </c>
      <c r="I4" s="22">
        <v>29.141300000000001</v>
      </c>
      <c r="J4" s="86">
        <f>H4-I4</f>
        <v>0</v>
      </c>
      <c r="K4" s="24">
        <f>(H4+I4)/2</f>
        <v>29.141300000000001</v>
      </c>
      <c r="L4" s="23">
        <v>29.140799999999999</v>
      </c>
      <c r="M4" s="22">
        <v>29.141100000000002</v>
      </c>
      <c r="N4" s="56">
        <f>L4-M4</f>
        <v>-3.0000000000285354E-4</v>
      </c>
      <c r="O4" s="24">
        <f>(L4+M4)/2</f>
        <v>29.14095</v>
      </c>
      <c r="P4" s="55">
        <f>K4-G4</f>
        <v>1.5500000000017167E-3</v>
      </c>
      <c r="Q4" s="55">
        <f>O4-G4</f>
        <v>1.200000000000756E-3</v>
      </c>
      <c r="R4" s="55">
        <f>P4-Q4</f>
        <v>3.5000000000096065E-4</v>
      </c>
    </row>
    <row r="5" spans="1:18" x14ac:dyDescent="0.25">
      <c r="B5">
        <v>90</v>
      </c>
      <c r="C5" s="16">
        <v>44</v>
      </c>
      <c r="D5" s="35">
        <v>31.815200000000001</v>
      </c>
      <c r="E5" s="35">
        <v>31.814900000000002</v>
      </c>
      <c r="F5" s="23">
        <f t="shared" ref="F5:F33" si="0">D5-E5</f>
        <v>2.9999999999930083E-4</v>
      </c>
      <c r="G5" s="24">
        <f t="shared" ref="G5:G33" si="1">(D5+E5)/2</f>
        <v>31.815049999999999</v>
      </c>
      <c r="H5" s="22">
        <v>36.2258</v>
      </c>
      <c r="I5" s="22">
        <v>36.226300000000002</v>
      </c>
      <c r="J5" s="86">
        <f t="shared" ref="J5:J36" si="2">H5-I5</f>
        <v>-5.0000000000238742E-4</v>
      </c>
      <c r="K5" s="24">
        <f t="shared" ref="K5:K36" si="3">(H5+I5)/2</f>
        <v>36.226050000000001</v>
      </c>
      <c r="L5" s="23">
        <v>36.211100000000002</v>
      </c>
      <c r="M5" s="22">
        <v>36.210599999999999</v>
      </c>
      <c r="N5" s="56">
        <f t="shared" ref="N5:N36" si="4">L5-M5</f>
        <v>5.0000000000238742E-4</v>
      </c>
      <c r="O5" s="24">
        <f t="shared" ref="O5:O36" si="5">(L5+M5)/2</f>
        <v>36.210850000000001</v>
      </c>
      <c r="P5" s="55">
        <f t="shared" ref="P5:P36" si="6">K5-G5</f>
        <v>4.4110000000000014</v>
      </c>
      <c r="Q5" s="55">
        <f t="shared" ref="Q5:Q36" si="7">O5-G5</f>
        <v>4.3958000000000013</v>
      </c>
      <c r="R5" s="55">
        <f t="shared" ref="R5:R36" si="8">P5-Q5</f>
        <v>1.5200000000000102E-2</v>
      </c>
    </row>
    <row r="6" spans="1:18" x14ac:dyDescent="0.25">
      <c r="B6">
        <v>63</v>
      </c>
      <c r="C6" s="16">
        <v>45</v>
      </c>
      <c r="D6" s="35">
        <v>28.978999999999999</v>
      </c>
      <c r="E6" s="35">
        <v>28.978999999999999</v>
      </c>
      <c r="F6" s="23">
        <f t="shared" si="0"/>
        <v>0</v>
      </c>
      <c r="G6" s="24">
        <f t="shared" si="1"/>
        <v>28.978999999999999</v>
      </c>
      <c r="H6" s="22">
        <v>29.097899999999999</v>
      </c>
      <c r="I6" s="22">
        <v>29.097899999999999</v>
      </c>
      <c r="J6" s="84">
        <f t="shared" si="2"/>
        <v>0</v>
      </c>
      <c r="K6" s="24">
        <f t="shared" si="3"/>
        <v>29.097899999999999</v>
      </c>
      <c r="L6" s="23">
        <v>29.095700000000001</v>
      </c>
      <c r="M6" s="22">
        <v>29.095700000000001</v>
      </c>
      <c r="N6" s="56">
        <f t="shared" si="4"/>
        <v>0</v>
      </c>
      <c r="O6" s="24">
        <f t="shared" si="5"/>
        <v>29.095700000000001</v>
      </c>
      <c r="P6" s="55">
        <f t="shared" si="6"/>
        <v>0.11890000000000001</v>
      </c>
      <c r="Q6" s="55">
        <f t="shared" si="7"/>
        <v>0.11670000000000158</v>
      </c>
      <c r="R6" s="55">
        <f t="shared" si="8"/>
        <v>2.1999999999984254E-3</v>
      </c>
    </row>
    <row r="7" spans="1:18" x14ac:dyDescent="0.25">
      <c r="A7" t="s">
        <v>135</v>
      </c>
      <c r="B7">
        <v>850</v>
      </c>
      <c r="C7" s="16">
        <v>46</v>
      </c>
      <c r="D7" s="35">
        <v>29.851800000000001</v>
      </c>
      <c r="E7" s="35">
        <v>29.851299999999998</v>
      </c>
      <c r="F7" s="23">
        <f t="shared" si="0"/>
        <v>5.0000000000238742E-4</v>
      </c>
      <c r="G7" s="24">
        <f t="shared" si="1"/>
        <v>29.85155</v>
      </c>
      <c r="H7" s="23">
        <v>29.8887</v>
      </c>
      <c r="I7" s="22">
        <v>29.888300000000001</v>
      </c>
      <c r="J7" s="86">
        <f t="shared" si="2"/>
        <v>3.9999999999906777E-4</v>
      </c>
      <c r="K7" s="24">
        <f t="shared" si="3"/>
        <v>29.888500000000001</v>
      </c>
      <c r="L7" s="23">
        <v>29.885999999999999</v>
      </c>
      <c r="M7" s="26">
        <v>29.886399999999998</v>
      </c>
      <c r="N7" s="56">
        <f t="shared" si="4"/>
        <v>-3.9999999999906777E-4</v>
      </c>
      <c r="O7" s="24">
        <f t="shared" si="5"/>
        <v>29.886199999999999</v>
      </c>
      <c r="P7" s="55">
        <f t="shared" si="6"/>
        <v>3.6950000000000927E-2</v>
      </c>
      <c r="Q7" s="55">
        <f t="shared" si="7"/>
        <v>3.4649999999999181E-2</v>
      </c>
      <c r="R7" s="55">
        <f t="shared" si="8"/>
        <v>2.3000000000017451E-3</v>
      </c>
    </row>
    <row r="8" spans="1:18" x14ac:dyDescent="0.25">
      <c r="B8">
        <v>90</v>
      </c>
      <c r="C8" s="16">
        <v>47</v>
      </c>
      <c r="D8" s="35">
        <v>29.7225</v>
      </c>
      <c r="E8" s="35">
        <v>29.722100000000001</v>
      </c>
      <c r="F8" s="23">
        <f t="shared" si="0"/>
        <v>3.9999999999906777E-4</v>
      </c>
      <c r="G8" s="24">
        <f t="shared" si="1"/>
        <v>29.722300000000001</v>
      </c>
      <c r="H8" s="22">
        <v>35.304400000000001</v>
      </c>
      <c r="I8" s="22">
        <v>35.304200000000002</v>
      </c>
      <c r="J8" s="86">
        <f t="shared" ref="J8:J14" si="9">H8-I8</f>
        <v>1.9999999999953388E-4</v>
      </c>
      <c r="K8" s="24">
        <f t="shared" ref="K8:K14" si="10">(H8+I8)/2</f>
        <v>35.304299999999998</v>
      </c>
      <c r="L8" s="23">
        <v>35.289400000000001</v>
      </c>
      <c r="M8" s="22">
        <v>35.289400000000001</v>
      </c>
      <c r="N8" s="56">
        <f t="shared" si="4"/>
        <v>0</v>
      </c>
      <c r="O8" s="24">
        <f t="shared" si="5"/>
        <v>35.289400000000001</v>
      </c>
      <c r="P8" s="55">
        <f t="shared" si="6"/>
        <v>5.5819999999999972</v>
      </c>
      <c r="Q8" s="55">
        <f t="shared" si="7"/>
        <v>5.5670999999999999</v>
      </c>
      <c r="R8" s="55">
        <f t="shared" si="8"/>
        <v>1.4899999999997249E-2</v>
      </c>
    </row>
    <row r="9" spans="1:18" x14ac:dyDescent="0.25">
      <c r="B9">
        <v>63</v>
      </c>
      <c r="C9" s="16">
        <v>48</v>
      </c>
      <c r="D9" s="35">
        <v>28.887</v>
      </c>
      <c r="E9" s="35">
        <v>28.886900000000001</v>
      </c>
      <c r="F9" s="23">
        <f t="shared" si="0"/>
        <v>9.9999999999766942E-5</v>
      </c>
      <c r="G9" s="24">
        <f t="shared" si="1"/>
        <v>28.886949999999999</v>
      </c>
      <c r="H9" s="22">
        <v>29.0334</v>
      </c>
      <c r="I9" s="22">
        <v>29.033000000000001</v>
      </c>
      <c r="J9" s="84">
        <f t="shared" si="9"/>
        <v>3.9999999999906777E-4</v>
      </c>
      <c r="K9" s="24">
        <f t="shared" si="10"/>
        <v>29.033200000000001</v>
      </c>
      <c r="L9" s="23">
        <v>29.029399999999999</v>
      </c>
      <c r="M9" s="22">
        <v>29.029599999999999</v>
      </c>
      <c r="N9" s="56">
        <f t="shared" si="4"/>
        <v>-1.9999999999953388E-4</v>
      </c>
      <c r="O9" s="24">
        <f t="shared" si="5"/>
        <v>29.029499999999999</v>
      </c>
      <c r="P9" s="55">
        <f t="shared" si="6"/>
        <v>0.14625000000000199</v>
      </c>
      <c r="Q9" s="55">
        <f t="shared" si="7"/>
        <v>0.14254999999999995</v>
      </c>
      <c r="R9" s="55">
        <f t="shared" si="8"/>
        <v>3.700000000002035E-3</v>
      </c>
    </row>
    <row r="10" spans="1:18" x14ac:dyDescent="0.25">
      <c r="A10" t="s">
        <v>136</v>
      </c>
      <c r="B10">
        <v>850</v>
      </c>
      <c r="C10" s="16">
        <v>49</v>
      </c>
      <c r="D10" s="35">
        <v>31.9773</v>
      </c>
      <c r="E10" s="35">
        <v>31.976900000000001</v>
      </c>
      <c r="F10" s="23">
        <f t="shared" si="0"/>
        <v>3.9999999999906777E-4</v>
      </c>
      <c r="G10" s="24">
        <f t="shared" si="1"/>
        <v>31.9771</v>
      </c>
      <c r="H10" s="22">
        <v>31.985800000000001</v>
      </c>
      <c r="I10" s="22">
        <v>31.985299999999999</v>
      </c>
      <c r="J10" s="86">
        <f t="shared" si="9"/>
        <v>5.0000000000238742E-4</v>
      </c>
      <c r="K10" s="24">
        <f t="shared" si="10"/>
        <v>31.98555</v>
      </c>
      <c r="L10" s="23">
        <v>31.9848</v>
      </c>
      <c r="M10" s="22">
        <v>31.9849</v>
      </c>
      <c r="N10" s="56">
        <f t="shared" si="4"/>
        <v>-9.9999999999766942E-5</v>
      </c>
      <c r="O10" s="24">
        <f t="shared" si="5"/>
        <v>31.984850000000002</v>
      </c>
      <c r="P10" s="55">
        <f t="shared" si="6"/>
        <v>8.4499999999998465E-3</v>
      </c>
      <c r="Q10" s="55">
        <f t="shared" si="7"/>
        <v>7.7500000000014779E-3</v>
      </c>
      <c r="R10" s="55">
        <f t="shared" si="8"/>
        <v>6.9999999999836859E-4</v>
      </c>
    </row>
    <row r="11" spans="1:18" x14ac:dyDescent="0.25">
      <c r="B11">
        <v>90</v>
      </c>
      <c r="C11" s="16">
        <v>50</v>
      </c>
      <c r="D11" s="35">
        <v>31.369399999999999</v>
      </c>
      <c r="E11" s="35">
        <v>31.3689</v>
      </c>
      <c r="F11" s="23">
        <f t="shared" si="0"/>
        <v>4.9999999999883471E-4</v>
      </c>
      <c r="G11" s="24">
        <f t="shared" si="1"/>
        <v>31.369149999999998</v>
      </c>
      <c r="H11" s="22">
        <v>37.291400000000003</v>
      </c>
      <c r="I11" s="22">
        <v>37.2911</v>
      </c>
      <c r="J11" s="86">
        <f t="shared" si="9"/>
        <v>3.0000000000285354E-4</v>
      </c>
      <c r="K11" s="24">
        <f t="shared" si="10"/>
        <v>37.291250000000005</v>
      </c>
      <c r="L11" s="23">
        <v>37.276299999999999</v>
      </c>
      <c r="M11" s="22">
        <v>37.276200000000003</v>
      </c>
      <c r="N11" s="56">
        <f t="shared" si="4"/>
        <v>9.9999999996214228E-5</v>
      </c>
      <c r="O11" s="24">
        <f t="shared" si="5"/>
        <v>37.276250000000005</v>
      </c>
      <c r="P11" s="55">
        <f t="shared" si="6"/>
        <v>5.9221000000000075</v>
      </c>
      <c r="Q11" s="55">
        <f t="shared" si="7"/>
        <v>5.9071000000000069</v>
      </c>
      <c r="R11" s="55">
        <f t="shared" si="8"/>
        <v>1.5000000000000568E-2</v>
      </c>
    </row>
    <row r="12" spans="1:18" x14ac:dyDescent="0.25">
      <c r="B12">
        <v>63</v>
      </c>
      <c r="C12" s="16">
        <v>51</v>
      </c>
      <c r="D12" s="35">
        <v>29.769500000000001</v>
      </c>
      <c r="E12" s="35">
        <v>29.769200000000001</v>
      </c>
      <c r="F12" s="23">
        <f t="shared" si="0"/>
        <v>2.9999999999930083E-4</v>
      </c>
      <c r="G12" s="24">
        <f t="shared" si="1"/>
        <v>29.769350000000003</v>
      </c>
      <c r="H12" s="22">
        <v>29.8827</v>
      </c>
      <c r="I12" s="22">
        <v>29.8825</v>
      </c>
      <c r="J12" s="84">
        <f t="shared" si="9"/>
        <v>1.9999999999953388E-4</v>
      </c>
      <c r="K12" s="24">
        <f t="shared" si="10"/>
        <v>29.8826</v>
      </c>
      <c r="L12" s="23">
        <v>29.880400000000002</v>
      </c>
      <c r="M12" s="22">
        <v>29.880700000000001</v>
      </c>
      <c r="N12" s="56">
        <f t="shared" si="4"/>
        <v>-2.9999999999930083E-4</v>
      </c>
      <c r="O12" s="24">
        <f t="shared" si="5"/>
        <v>29.880549999999999</v>
      </c>
      <c r="P12" s="55">
        <f t="shared" si="6"/>
        <v>0.11324999999999719</v>
      </c>
      <c r="Q12" s="55">
        <f t="shared" si="7"/>
        <v>0.11119999999999663</v>
      </c>
      <c r="R12" s="55">
        <f t="shared" si="8"/>
        <v>2.0500000000005514E-3</v>
      </c>
    </row>
    <row r="13" spans="1:18" x14ac:dyDescent="0.25">
      <c r="A13" t="s">
        <v>137</v>
      </c>
      <c r="B13">
        <v>850</v>
      </c>
      <c r="C13" s="16">
        <v>52</v>
      </c>
      <c r="D13" s="35">
        <v>32.145099999999999</v>
      </c>
      <c r="E13" s="35">
        <v>32.145099999999999</v>
      </c>
      <c r="F13" s="23">
        <f t="shared" si="0"/>
        <v>0</v>
      </c>
      <c r="G13" s="24">
        <f t="shared" si="1"/>
        <v>32.145099999999999</v>
      </c>
      <c r="H13">
        <v>32.168399999999998</v>
      </c>
      <c r="I13" s="22">
        <v>32.167900000000003</v>
      </c>
      <c r="J13" s="86">
        <f t="shared" si="9"/>
        <v>4.99999999995282E-4</v>
      </c>
      <c r="K13" s="24">
        <f t="shared" si="10"/>
        <v>32.168149999999997</v>
      </c>
      <c r="L13" s="23">
        <v>32.149700000000003</v>
      </c>
      <c r="M13" s="22">
        <v>32.15</v>
      </c>
      <c r="N13" s="56">
        <f t="shared" si="4"/>
        <v>-2.9999999999574811E-4</v>
      </c>
      <c r="O13" s="24">
        <f t="shared" si="5"/>
        <v>32.149850000000001</v>
      </c>
      <c r="P13" s="55">
        <f t="shared" si="6"/>
        <v>2.3049999999997794E-2</v>
      </c>
      <c r="Q13" s="55">
        <f t="shared" si="7"/>
        <v>4.7500000000013642E-3</v>
      </c>
      <c r="R13" s="55">
        <f t="shared" si="8"/>
        <v>1.829999999999643E-2</v>
      </c>
    </row>
    <row r="14" spans="1:18" x14ac:dyDescent="0.25">
      <c r="B14">
        <v>90</v>
      </c>
      <c r="C14" s="16">
        <v>53</v>
      </c>
      <c r="D14" s="35">
        <v>28.7654</v>
      </c>
      <c r="E14" s="35">
        <v>28.765599999999999</v>
      </c>
      <c r="F14" s="23">
        <f t="shared" si="0"/>
        <v>-1.9999999999953388E-4</v>
      </c>
      <c r="G14" s="24">
        <f t="shared" si="1"/>
        <v>28.765499999999999</v>
      </c>
      <c r="H14" s="22">
        <v>34.730200000000004</v>
      </c>
      <c r="I14" s="22">
        <v>34.730699999999999</v>
      </c>
      <c r="J14" s="86">
        <f t="shared" si="9"/>
        <v>-4.99999999995282E-4</v>
      </c>
      <c r="K14" s="24">
        <f t="shared" si="10"/>
        <v>34.730450000000005</v>
      </c>
      <c r="L14" s="23">
        <v>34.714799999999997</v>
      </c>
      <c r="M14" s="22">
        <v>34.7149</v>
      </c>
      <c r="N14" s="56">
        <f t="shared" si="4"/>
        <v>-1.0000000000331966E-4</v>
      </c>
      <c r="O14" s="24">
        <f t="shared" si="5"/>
        <v>34.714849999999998</v>
      </c>
      <c r="P14" s="55">
        <f t="shared" si="6"/>
        <v>5.9649500000000053</v>
      </c>
      <c r="Q14" s="55">
        <f t="shared" si="7"/>
        <v>5.949349999999999</v>
      </c>
      <c r="R14" s="55">
        <f t="shared" si="8"/>
        <v>1.5600000000006276E-2</v>
      </c>
    </row>
    <row r="15" spans="1:18" x14ac:dyDescent="0.25">
      <c r="B15">
        <v>63</v>
      </c>
      <c r="C15" s="16">
        <v>54</v>
      </c>
      <c r="D15" s="35">
        <v>28.685099999999998</v>
      </c>
      <c r="E15" s="35">
        <v>28.685300000000002</v>
      </c>
      <c r="F15" s="23">
        <f t="shared" si="0"/>
        <v>-2.000000000030866E-4</v>
      </c>
      <c r="G15" s="24">
        <f t="shared" si="1"/>
        <v>28.685200000000002</v>
      </c>
      <c r="H15" s="22">
        <v>28.784600000000001</v>
      </c>
      <c r="I15" s="22">
        <v>28.784300000000002</v>
      </c>
      <c r="J15" s="86">
        <f t="shared" si="2"/>
        <v>2.9999999999930083E-4</v>
      </c>
      <c r="K15" s="24">
        <f t="shared" si="3"/>
        <v>28.78445</v>
      </c>
      <c r="L15" s="23">
        <v>28.782599999999999</v>
      </c>
      <c r="M15" s="22">
        <v>28.782399999999999</v>
      </c>
      <c r="N15" s="56">
        <f t="shared" si="4"/>
        <v>1.9999999999953388E-4</v>
      </c>
      <c r="O15" s="24">
        <f t="shared" si="5"/>
        <v>28.782499999999999</v>
      </c>
      <c r="P15" s="55">
        <f t="shared" si="6"/>
        <v>9.924999999999784E-2</v>
      </c>
      <c r="Q15" s="55">
        <f t="shared" si="7"/>
        <v>9.7299999999997056E-2</v>
      </c>
      <c r="R15" s="55">
        <f t="shared" si="8"/>
        <v>1.9500000000007844E-3</v>
      </c>
    </row>
    <row r="16" spans="1:18" x14ac:dyDescent="0.25">
      <c r="A16" t="s">
        <v>138</v>
      </c>
      <c r="B16">
        <v>850</v>
      </c>
      <c r="C16" s="16">
        <v>55</v>
      </c>
      <c r="D16" s="35">
        <v>29.484400000000001</v>
      </c>
      <c r="E16" s="35">
        <v>29.4849</v>
      </c>
      <c r="F16" s="23">
        <f t="shared" si="0"/>
        <v>-4.9999999999883471E-4</v>
      </c>
      <c r="G16" s="24">
        <f t="shared" si="1"/>
        <v>29.484650000000002</v>
      </c>
      <c r="H16" s="22">
        <v>29.4863</v>
      </c>
      <c r="I16" s="22">
        <v>29.4862</v>
      </c>
      <c r="J16" s="86">
        <f t="shared" si="2"/>
        <v>9.9999999999766942E-5</v>
      </c>
      <c r="K16" s="24">
        <f t="shared" si="3"/>
        <v>29.486249999999998</v>
      </c>
      <c r="L16" s="23">
        <v>29.4861</v>
      </c>
      <c r="M16" s="22">
        <v>29.4863</v>
      </c>
      <c r="N16" s="56">
        <f t="shared" si="4"/>
        <v>-1.9999999999953388E-4</v>
      </c>
      <c r="O16" s="24">
        <f t="shared" si="5"/>
        <v>29.4862</v>
      </c>
      <c r="P16" s="55">
        <f t="shared" si="6"/>
        <v>1.5999999999962711E-3</v>
      </c>
      <c r="Q16" s="55">
        <f t="shared" si="7"/>
        <v>1.549999999998164E-3</v>
      </c>
      <c r="R16" s="55">
        <f t="shared" si="8"/>
        <v>4.9999999998107114E-5</v>
      </c>
    </row>
    <row r="17" spans="1:18" x14ac:dyDescent="0.25">
      <c r="B17">
        <v>90</v>
      </c>
      <c r="C17" s="16">
        <v>56</v>
      </c>
      <c r="D17" s="35">
        <v>28.699100000000001</v>
      </c>
      <c r="E17" s="35">
        <v>28.699400000000001</v>
      </c>
      <c r="F17" s="23">
        <f t="shared" si="0"/>
        <v>-2.9999999999930083E-4</v>
      </c>
      <c r="G17" s="24">
        <f t="shared" si="1"/>
        <v>28.699249999999999</v>
      </c>
      <c r="H17" s="22">
        <v>34.819499999999998</v>
      </c>
      <c r="I17" s="22">
        <v>34.819800000000001</v>
      </c>
      <c r="J17" s="86">
        <f t="shared" si="2"/>
        <v>-3.0000000000285354E-4</v>
      </c>
      <c r="K17" s="24">
        <f t="shared" si="3"/>
        <v>34.819649999999996</v>
      </c>
      <c r="L17" s="23">
        <v>34.803400000000003</v>
      </c>
      <c r="M17" s="22">
        <v>34.803699999999999</v>
      </c>
      <c r="N17" s="56">
        <f t="shared" si="4"/>
        <v>-2.9999999999574811E-4</v>
      </c>
      <c r="O17" s="24">
        <f t="shared" si="5"/>
        <v>34.803550000000001</v>
      </c>
      <c r="P17" s="55">
        <f t="shared" si="6"/>
        <v>6.1203999999999965</v>
      </c>
      <c r="Q17" s="55">
        <f t="shared" si="7"/>
        <v>6.1043000000000021</v>
      </c>
      <c r="R17" s="55">
        <f t="shared" si="8"/>
        <v>1.6099999999994452E-2</v>
      </c>
    </row>
    <row r="18" spans="1:18" x14ac:dyDescent="0.25">
      <c r="B18">
        <v>63</v>
      </c>
      <c r="C18" s="16">
        <v>57</v>
      </c>
      <c r="D18" s="35">
        <v>29.175000000000001</v>
      </c>
      <c r="E18" s="35">
        <v>29.1751</v>
      </c>
      <c r="F18" s="23">
        <f t="shared" si="0"/>
        <v>-9.9999999999766942E-5</v>
      </c>
      <c r="G18" s="24">
        <f t="shared" si="1"/>
        <v>29.175049999999999</v>
      </c>
      <c r="H18" s="22">
        <v>29.283999999999999</v>
      </c>
      <c r="I18" s="22">
        <v>29.284400000000002</v>
      </c>
      <c r="J18" s="86">
        <f t="shared" si="2"/>
        <v>-4.0000000000262048E-4</v>
      </c>
      <c r="K18" s="24">
        <f t="shared" si="3"/>
        <v>29.284199999999998</v>
      </c>
      <c r="L18" s="23">
        <v>29.281500000000001</v>
      </c>
      <c r="M18" s="22">
        <v>29.281500000000001</v>
      </c>
      <c r="N18" s="56">
        <f t="shared" si="4"/>
        <v>0</v>
      </c>
      <c r="O18" s="24">
        <f t="shared" si="5"/>
        <v>29.281500000000001</v>
      </c>
      <c r="P18" s="55">
        <f t="shared" si="6"/>
        <v>0.10914999999999964</v>
      </c>
      <c r="Q18" s="55">
        <f t="shared" si="7"/>
        <v>0.10645000000000238</v>
      </c>
      <c r="R18" s="55">
        <f t="shared" si="8"/>
        <v>2.6999999999972601E-3</v>
      </c>
    </row>
    <row r="19" spans="1:18" x14ac:dyDescent="0.25">
      <c r="A19" t="s">
        <v>139</v>
      </c>
      <c r="B19">
        <v>850</v>
      </c>
      <c r="C19" s="16">
        <v>58</v>
      </c>
      <c r="D19" s="35">
        <v>32.540900000000001</v>
      </c>
      <c r="E19" s="35">
        <v>32.5411</v>
      </c>
      <c r="F19" s="23">
        <f t="shared" si="0"/>
        <v>-1.9999999999953388E-4</v>
      </c>
      <c r="G19" s="24">
        <f t="shared" si="1"/>
        <v>32.540999999999997</v>
      </c>
      <c r="H19" s="22">
        <v>32.543399999999998</v>
      </c>
      <c r="I19" s="22">
        <v>32.543900000000001</v>
      </c>
      <c r="J19" s="86">
        <f t="shared" si="2"/>
        <v>-5.0000000000238742E-4</v>
      </c>
      <c r="K19" s="24">
        <f t="shared" si="3"/>
        <v>32.54365</v>
      </c>
      <c r="L19" s="23">
        <v>32.542700000000004</v>
      </c>
      <c r="M19" s="22">
        <v>32.542900000000003</v>
      </c>
      <c r="N19" s="56">
        <f t="shared" si="4"/>
        <v>-1.9999999999953388E-4</v>
      </c>
      <c r="O19" s="24">
        <f t="shared" si="5"/>
        <v>32.5428</v>
      </c>
      <c r="P19" s="55">
        <f t="shared" si="6"/>
        <v>2.6500000000027057E-3</v>
      </c>
      <c r="Q19" s="55">
        <f t="shared" si="7"/>
        <v>1.8000000000029104E-3</v>
      </c>
      <c r="R19" s="55">
        <f t="shared" si="8"/>
        <v>8.4999999999979536E-4</v>
      </c>
    </row>
    <row r="20" spans="1:18" x14ac:dyDescent="0.25">
      <c r="B20">
        <v>90</v>
      </c>
      <c r="C20" s="16">
        <v>59</v>
      </c>
      <c r="D20" s="35">
        <v>28.9754</v>
      </c>
      <c r="E20" s="83">
        <v>28.9754</v>
      </c>
      <c r="F20" s="23">
        <f t="shared" si="0"/>
        <v>0</v>
      </c>
      <c r="G20" s="24">
        <f t="shared" si="1"/>
        <v>28.9754</v>
      </c>
      <c r="H20" s="22">
        <v>35.149700000000003</v>
      </c>
      <c r="I20" s="22">
        <v>35.150199999999998</v>
      </c>
      <c r="J20" s="86">
        <f t="shared" si="2"/>
        <v>-4.99999999995282E-4</v>
      </c>
      <c r="K20" s="24">
        <f t="shared" si="3"/>
        <v>35.149950000000004</v>
      </c>
      <c r="L20" s="23">
        <v>35.133400000000002</v>
      </c>
      <c r="M20" s="22">
        <v>35.133600000000001</v>
      </c>
      <c r="N20" s="56">
        <f t="shared" si="4"/>
        <v>-1.9999999999953388E-4</v>
      </c>
      <c r="O20" s="24">
        <f t="shared" si="5"/>
        <v>35.133499999999998</v>
      </c>
      <c r="P20" s="55">
        <f t="shared" si="6"/>
        <v>6.1745500000000035</v>
      </c>
      <c r="Q20" s="55">
        <f t="shared" si="7"/>
        <v>6.1580999999999975</v>
      </c>
      <c r="R20" s="55">
        <f t="shared" si="8"/>
        <v>1.6450000000006071E-2</v>
      </c>
    </row>
    <row r="21" spans="1:18" x14ac:dyDescent="0.25">
      <c r="B21">
        <v>63</v>
      </c>
      <c r="C21" s="16">
        <v>60</v>
      </c>
      <c r="D21" s="35">
        <v>28.899899999999999</v>
      </c>
      <c r="E21" s="83">
        <v>28.900300000000001</v>
      </c>
      <c r="F21" s="23">
        <f t="shared" si="0"/>
        <v>-4.0000000000262048E-4</v>
      </c>
      <c r="G21" s="24">
        <f t="shared" si="1"/>
        <v>28.900100000000002</v>
      </c>
      <c r="H21" s="22">
        <v>29.001899999999999</v>
      </c>
      <c r="I21" s="22">
        <v>29.002199999999998</v>
      </c>
      <c r="J21" s="86">
        <f t="shared" si="2"/>
        <v>-2.9999999999930083E-4</v>
      </c>
      <c r="K21" s="24">
        <f t="shared" si="3"/>
        <v>29.002049999999997</v>
      </c>
      <c r="L21" s="23">
        <v>28.999500000000001</v>
      </c>
      <c r="M21" s="22">
        <v>29</v>
      </c>
      <c r="N21" s="56">
        <f t="shared" si="4"/>
        <v>-4.9999999999883471E-4</v>
      </c>
      <c r="O21" s="24">
        <f t="shared" si="5"/>
        <v>28.999749999999999</v>
      </c>
      <c r="P21" s="55">
        <f t="shared" si="6"/>
        <v>0.1019499999999951</v>
      </c>
      <c r="Q21" s="55">
        <f t="shared" si="7"/>
        <v>9.9649999999996908E-2</v>
      </c>
      <c r="R21" s="55">
        <f t="shared" si="8"/>
        <v>2.2999999999981924E-3</v>
      </c>
    </row>
    <row r="22" spans="1:18" x14ac:dyDescent="0.25">
      <c r="A22" t="s">
        <v>140</v>
      </c>
      <c r="B22">
        <v>850</v>
      </c>
      <c r="C22" s="16">
        <v>61</v>
      </c>
      <c r="D22" s="35">
        <v>31.346299999999999</v>
      </c>
      <c r="E22" s="83">
        <v>31.3462</v>
      </c>
      <c r="F22" s="23">
        <f t="shared" si="0"/>
        <v>9.9999999999766942E-5</v>
      </c>
      <c r="G22" s="24">
        <f t="shared" si="1"/>
        <v>31.346249999999998</v>
      </c>
      <c r="H22" s="22">
        <v>31.3553</v>
      </c>
      <c r="I22" s="22">
        <v>31.354800000000001</v>
      </c>
      <c r="J22" s="86">
        <f t="shared" si="2"/>
        <v>4.9999999999883471E-4</v>
      </c>
      <c r="K22" s="24">
        <f t="shared" si="3"/>
        <v>31.355049999999999</v>
      </c>
      <c r="L22" s="23">
        <v>31.351900000000001</v>
      </c>
      <c r="M22" s="22">
        <v>31.3522</v>
      </c>
      <c r="N22" s="56">
        <f t="shared" si="4"/>
        <v>-2.9999999999930083E-4</v>
      </c>
      <c r="O22" s="24">
        <f t="shared" si="5"/>
        <v>31.352049999999998</v>
      </c>
      <c r="P22" s="55">
        <f t="shared" si="6"/>
        <v>8.8000000000008072E-3</v>
      </c>
      <c r="Q22" s="55">
        <f t="shared" si="7"/>
        <v>5.8000000000006935E-3</v>
      </c>
      <c r="R22" s="55">
        <f t="shared" si="8"/>
        <v>3.0000000000001137E-3</v>
      </c>
    </row>
    <row r="23" spans="1:18" x14ac:dyDescent="0.25">
      <c r="B23">
        <v>90</v>
      </c>
      <c r="C23" s="16">
        <v>62</v>
      </c>
      <c r="D23" s="35">
        <v>30.699200000000001</v>
      </c>
      <c r="E23" s="83">
        <v>30.699300000000001</v>
      </c>
      <c r="F23" s="23">
        <f t="shared" si="0"/>
        <v>-9.9999999999766942E-5</v>
      </c>
      <c r="G23" s="24">
        <f t="shared" si="1"/>
        <v>30.699249999999999</v>
      </c>
      <c r="H23" s="22">
        <v>37.261600000000001</v>
      </c>
      <c r="I23" s="22">
        <v>37.261699999999998</v>
      </c>
      <c r="J23" s="86">
        <f t="shared" si="2"/>
        <v>-9.9999999996214228E-5</v>
      </c>
      <c r="K23" s="24">
        <f t="shared" si="3"/>
        <v>37.261650000000003</v>
      </c>
      <c r="L23" s="23">
        <v>37.246000000000002</v>
      </c>
      <c r="M23" s="22">
        <v>37.246099999999998</v>
      </c>
      <c r="N23" s="56">
        <f t="shared" si="4"/>
        <v>-9.9999999996214228E-5</v>
      </c>
      <c r="O23" s="24">
        <f t="shared" si="5"/>
        <v>37.246049999999997</v>
      </c>
      <c r="P23" s="55">
        <f t="shared" si="6"/>
        <v>6.5624000000000038</v>
      </c>
      <c r="Q23" s="55">
        <f t="shared" si="7"/>
        <v>6.5467999999999975</v>
      </c>
      <c r="R23" s="55">
        <f t="shared" si="8"/>
        <v>1.5600000000006276E-2</v>
      </c>
    </row>
    <row r="24" spans="1:18" x14ac:dyDescent="0.25">
      <c r="B24">
        <v>63</v>
      </c>
      <c r="C24" s="16">
        <v>63</v>
      </c>
      <c r="D24" s="35">
        <v>29.932200000000002</v>
      </c>
      <c r="E24" s="83">
        <v>29.932300000000001</v>
      </c>
      <c r="F24" s="23">
        <f t="shared" si="0"/>
        <v>-9.9999999999766942E-5</v>
      </c>
      <c r="G24" s="24">
        <f t="shared" si="1"/>
        <v>29.932250000000003</v>
      </c>
      <c r="H24" s="22">
        <v>30.046600000000002</v>
      </c>
      <c r="I24" s="22">
        <v>30.046500000000002</v>
      </c>
      <c r="J24" s="86">
        <f t="shared" si="2"/>
        <v>9.9999999999766942E-5</v>
      </c>
      <c r="K24" s="24">
        <f t="shared" si="3"/>
        <v>30.046550000000003</v>
      </c>
      <c r="L24" s="23">
        <v>30.044799999999999</v>
      </c>
      <c r="M24" s="22">
        <v>30.045300000000001</v>
      </c>
      <c r="N24" s="56">
        <f t="shared" si="4"/>
        <v>-5.0000000000238742E-4</v>
      </c>
      <c r="O24" s="24">
        <f t="shared" si="5"/>
        <v>30.04505</v>
      </c>
      <c r="P24" s="55">
        <f t="shared" si="6"/>
        <v>0.11430000000000007</v>
      </c>
      <c r="Q24" s="55">
        <f t="shared" si="7"/>
        <v>0.11279999999999646</v>
      </c>
      <c r="R24" s="55">
        <f t="shared" si="8"/>
        <v>1.5000000000036096E-3</v>
      </c>
    </row>
    <row r="25" spans="1:18" x14ac:dyDescent="0.25">
      <c r="A25" t="s">
        <v>141</v>
      </c>
      <c r="B25">
        <v>850</v>
      </c>
      <c r="C25" s="16">
        <v>64</v>
      </c>
      <c r="D25" s="35">
        <v>29.723199999999999</v>
      </c>
      <c r="E25" s="83">
        <v>29.723500000000001</v>
      </c>
      <c r="F25" s="23">
        <f t="shared" si="0"/>
        <v>-3.0000000000285354E-4</v>
      </c>
      <c r="G25" s="24">
        <f t="shared" si="1"/>
        <v>29.72335</v>
      </c>
      <c r="H25" s="22">
        <v>29.725000000000001</v>
      </c>
      <c r="I25" s="22">
        <v>29.725100000000001</v>
      </c>
      <c r="J25" s="84">
        <f t="shared" si="2"/>
        <v>-9.9999999999766942E-5</v>
      </c>
      <c r="K25" s="24">
        <f t="shared" si="3"/>
        <v>29.725050000000003</v>
      </c>
      <c r="L25" s="23">
        <v>29.724</v>
      </c>
      <c r="M25" s="22">
        <v>29.724499999999999</v>
      </c>
      <c r="N25" s="56">
        <f t="shared" si="4"/>
        <v>-4.9999999999883471E-4</v>
      </c>
      <c r="O25" s="24">
        <f t="shared" si="5"/>
        <v>29.724249999999998</v>
      </c>
      <c r="P25" s="55">
        <f t="shared" si="6"/>
        <v>1.7000000000031434E-3</v>
      </c>
      <c r="Q25" s="55">
        <f t="shared" si="7"/>
        <v>8.9999999999790248E-4</v>
      </c>
      <c r="R25" s="55">
        <f t="shared" si="8"/>
        <v>8.0000000000524096E-4</v>
      </c>
    </row>
    <row r="26" spans="1:18" x14ac:dyDescent="0.25">
      <c r="B26">
        <v>90</v>
      </c>
      <c r="C26" s="16">
        <v>100</v>
      </c>
      <c r="D26" s="52">
        <v>29.1328</v>
      </c>
      <c r="E26" s="84">
        <v>29.1327</v>
      </c>
      <c r="F26" s="23">
        <f t="shared" si="0"/>
        <v>9.9999999999766942E-5</v>
      </c>
      <c r="G26" s="24">
        <f t="shared" si="1"/>
        <v>29.132750000000001</v>
      </c>
      <c r="H26" s="26">
        <v>35.747599999999998</v>
      </c>
      <c r="I26" s="26">
        <v>35.748100000000001</v>
      </c>
      <c r="J26" s="84">
        <f t="shared" si="2"/>
        <v>-5.0000000000238742E-4</v>
      </c>
      <c r="K26" s="24">
        <f t="shared" si="3"/>
        <v>35.74785</v>
      </c>
      <c r="L26" s="23">
        <v>35.734299999999998</v>
      </c>
      <c r="M26" s="26">
        <v>35.734699999999997</v>
      </c>
      <c r="N26" s="56">
        <f t="shared" si="4"/>
        <v>-3.9999999999906777E-4</v>
      </c>
      <c r="O26" s="24">
        <f t="shared" si="5"/>
        <v>35.734499999999997</v>
      </c>
      <c r="P26" s="55">
        <f t="shared" si="6"/>
        <v>6.6150999999999982</v>
      </c>
      <c r="Q26" s="55">
        <f t="shared" si="7"/>
        <v>6.6017499999999956</v>
      </c>
      <c r="R26" s="55">
        <f t="shared" si="8"/>
        <v>1.3350000000002638E-2</v>
      </c>
    </row>
    <row r="27" spans="1:18" x14ac:dyDescent="0.25">
      <c r="B27">
        <v>63</v>
      </c>
      <c r="C27" s="16">
        <v>101</v>
      </c>
      <c r="D27" s="52">
        <v>28.793199999999999</v>
      </c>
      <c r="E27" s="84">
        <v>28.792899999999999</v>
      </c>
      <c r="F27" s="23">
        <f t="shared" si="0"/>
        <v>2.9999999999930083E-4</v>
      </c>
      <c r="G27" s="24">
        <f t="shared" si="1"/>
        <v>28.793050000000001</v>
      </c>
      <c r="H27" s="26">
        <v>28.9131</v>
      </c>
      <c r="I27" s="26">
        <v>28.912800000000001</v>
      </c>
      <c r="J27" s="86">
        <f t="shared" si="2"/>
        <v>2.9999999999930083E-4</v>
      </c>
      <c r="K27" s="24">
        <f t="shared" si="3"/>
        <v>28.912950000000002</v>
      </c>
      <c r="L27" s="23">
        <v>28.910900000000002</v>
      </c>
      <c r="M27" s="26">
        <v>28.9114</v>
      </c>
      <c r="N27" s="56">
        <f t="shared" si="4"/>
        <v>-4.9999999999883471E-4</v>
      </c>
      <c r="O27" s="24">
        <f t="shared" si="5"/>
        <v>28.911149999999999</v>
      </c>
      <c r="P27" s="55">
        <f t="shared" si="6"/>
        <v>0.11990000000000123</v>
      </c>
      <c r="Q27" s="55">
        <f t="shared" si="7"/>
        <v>0.11809999999999832</v>
      </c>
      <c r="R27" s="55">
        <f t="shared" si="8"/>
        <v>1.8000000000029104E-3</v>
      </c>
    </row>
    <row r="28" spans="1:18" x14ac:dyDescent="0.25">
      <c r="A28" t="s">
        <v>142</v>
      </c>
      <c r="B28">
        <v>850</v>
      </c>
      <c r="C28" s="16">
        <v>102</v>
      </c>
      <c r="D28" s="52">
        <v>32.319699999999997</v>
      </c>
      <c r="E28" s="84">
        <v>32.319499999999998</v>
      </c>
      <c r="F28" s="23">
        <f t="shared" si="0"/>
        <v>1.9999999999953388E-4</v>
      </c>
      <c r="G28" s="24">
        <f t="shared" si="1"/>
        <v>32.319599999999994</v>
      </c>
      <c r="H28" s="26">
        <v>32.322299999999998</v>
      </c>
      <c r="I28" s="26">
        <v>32.322099999999999</v>
      </c>
      <c r="J28" s="86">
        <f t="shared" si="2"/>
        <v>1.9999999999953388E-4</v>
      </c>
      <c r="K28" s="24">
        <f t="shared" si="3"/>
        <v>32.322199999999995</v>
      </c>
      <c r="L28" s="23">
        <v>32.320500000000003</v>
      </c>
      <c r="M28" s="26">
        <v>32.320999999999998</v>
      </c>
      <c r="N28" s="56">
        <f t="shared" si="4"/>
        <v>-4.99999999995282E-4</v>
      </c>
      <c r="O28" s="24">
        <f t="shared" si="5"/>
        <v>32.320750000000004</v>
      </c>
      <c r="P28" s="55">
        <f t="shared" si="6"/>
        <v>2.6000000000010459E-3</v>
      </c>
      <c r="Q28" s="55">
        <f t="shared" si="7"/>
        <v>1.1500000000097543E-3</v>
      </c>
      <c r="R28" s="55">
        <f t="shared" si="8"/>
        <v>1.4499999999912916E-3</v>
      </c>
    </row>
    <row r="29" spans="1:18" x14ac:dyDescent="0.25">
      <c r="B29">
        <v>90</v>
      </c>
      <c r="C29" s="16">
        <v>103</v>
      </c>
      <c r="D29" s="52">
        <v>28.854299999999999</v>
      </c>
      <c r="E29" s="84">
        <v>28.8538</v>
      </c>
      <c r="F29" s="23">
        <f t="shared" si="0"/>
        <v>4.9999999999883471E-4</v>
      </c>
      <c r="G29" s="24">
        <f t="shared" si="1"/>
        <v>28.854050000000001</v>
      </c>
      <c r="H29" s="26">
        <v>35.595300000000002</v>
      </c>
      <c r="I29" s="26">
        <v>35.594900000000003</v>
      </c>
      <c r="J29" s="86">
        <f t="shared" si="2"/>
        <v>3.9999999999906777E-4</v>
      </c>
      <c r="K29" s="24">
        <f t="shared" si="3"/>
        <v>35.595100000000002</v>
      </c>
      <c r="L29" s="23">
        <v>35.579300000000003</v>
      </c>
      <c r="M29" s="26">
        <v>35.579799999999999</v>
      </c>
      <c r="N29" s="56">
        <f t="shared" si="4"/>
        <v>-4.99999999995282E-4</v>
      </c>
      <c r="O29" s="24">
        <f t="shared" si="5"/>
        <v>35.579549999999998</v>
      </c>
      <c r="P29" s="55">
        <f t="shared" si="6"/>
        <v>6.7410500000000013</v>
      </c>
      <c r="Q29" s="55">
        <f t="shared" si="7"/>
        <v>6.7254999999999967</v>
      </c>
      <c r="R29" s="55">
        <f t="shared" si="8"/>
        <v>1.5550000000004616E-2</v>
      </c>
    </row>
    <row r="30" spans="1:18" x14ac:dyDescent="0.25">
      <c r="B30">
        <v>63</v>
      </c>
      <c r="C30" s="16">
        <v>104</v>
      </c>
      <c r="D30" s="52">
        <v>29.998999999999999</v>
      </c>
      <c r="E30" s="84">
        <v>29.998899999999999</v>
      </c>
      <c r="F30" s="23">
        <f t="shared" si="0"/>
        <v>9.9999999999766942E-5</v>
      </c>
      <c r="G30" s="24">
        <f t="shared" si="1"/>
        <v>29.998950000000001</v>
      </c>
      <c r="H30" s="26">
        <v>30.120100000000001</v>
      </c>
      <c r="I30" s="26">
        <v>30.119900000000001</v>
      </c>
      <c r="J30" s="86">
        <f t="shared" si="2"/>
        <v>1.9999999999953388E-4</v>
      </c>
      <c r="K30" s="24">
        <f t="shared" si="3"/>
        <v>30.12</v>
      </c>
      <c r="L30" s="23">
        <v>30.117699999999999</v>
      </c>
      <c r="M30" s="26">
        <v>30.118200000000002</v>
      </c>
      <c r="N30" s="56">
        <f t="shared" si="4"/>
        <v>-5.0000000000238742E-4</v>
      </c>
      <c r="O30" s="24">
        <f t="shared" si="5"/>
        <v>30.11795</v>
      </c>
      <c r="P30" s="55">
        <f t="shared" si="6"/>
        <v>0.12105000000000032</v>
      </c>
      <c r="Q30" s="55">
        <f t="shared" si="7"/>
        <v>0.11899999999999977</v>
      </c>
      <c r="R30" s="55">
        <f t="shared" si="8"/>
        <v>2.0500000000005514E-3</v>
      </c>
    </row>
    <row r="31" spans="1:18" x14ac:dyDescent="0.25">
      <c r="A31" s="62" t="s">
        <v>143</v>
      </c>
      <c r="B31" s="62">
        <v>850</v>
      </c>
      <c r="C31" s="16">
        <v>105</v>
      </c>
      <c r="D31" s="52">
        <v>29.502800000000001</v>
      </c>
      <c r="E31" s="84">
        <v>29.502500000000001</v>
      </c>
      <c r="F31" s="23">
        <f t="shared" si="0"/>
        <v>2.9999999999930083E-4</v>
      </c>
      <c r="G31" s="24">
        <f t="shared" si="1"/>
        <v>29.502650000000003</v>
      </c>
      <c r="H31" s="26">
        <v>29.504200000000001</v>
      </c>
      <c r="I31" s="26">
        <v>29.504000000000001</v>
      </c>
      <c r="J31" s="86">
        <f t="shared" si="2"/>
        <v>1.9999999999953388E-4</v>
      </c>
      <c r="K31" s="24">
        <f t="shared" si="3"/>
        <v>29.504100000000001</v>
      </c>
      <c r="L31" s="23">
        <v>29.5031</v>
      </c>
      <c r="M31" s="26">
        <v>29.503599999999999</v>
      </c>
      <c r="N31" s="56">
        <f t="shared" si="4"/>
        <v>-4.9999999999883471E-4</v>
      </c>
      <c r="O31" s="24">
        <f t="shared" si="5"/>
        <v>29.503349999999998</v>
      </c>
      <c r="P31" s="55">
        <f t="shared" si="6"/>
        <v>1.449999999998397E-3</v>
      </c>
      <c r="Q31" s="55">
        <f t="shared" si="7"/>
        <v>6.9999999999481588E-4</v>
      </c>
      <c r="R31" s="55">
        <f t="shared" si="8"/>
        <v>7.5000000000358114E-4</v>
      </c>
    </row>
    <row r="32" spans="1:18" x14ac:dyDescent="0.25">
      <c r="A32" s="62"/>
      <c r="B32" s="62">
        <v>90</v>
      </c>
      <c r="C32" s="16">
        <v>106</v>
      </c>
      <c r="D32" s="52">
        <v>29.2379</v>
      </c>
      <c r="E32" s="84">
        <v>29.238299999999999</v>
      </c>
      <c r="F32" s="23">
        <f t="shared" si="0"/>
        <v>-3.9999999999906777E-4</v>
      </c>
      <c r="G32" s="24">
        <f t="shared" si="1"/>
        <v>29.238099999999999</v>
      </c>
      <c r="H32" s="26">
        <v>35.931100000000001</v>
      </c>
      <c r="I32" s="26">
        <v>35.930799999999998</v>
      </c>
      <c r="J32" s="86">
        <f t="shared" si="2"/>
        <v>3.0000000000285354E-4</v>
      </c>
      <c r="K32" s="24">
        <f t="shared" si="3"/>
        <v>35.930949999999996</v>
      </c>
      <c r="L32" s="23">
        <v>35.916699999999999</v>
      </c>
      <c r="M32" s="26">
        <v>35.917200000000001</v>
      </c>
      <c r="N32" s="56">
        <f t="shared" si="4"/>
        <v>-5.0000000000238742E-4</v>
      </c>
      <c r="O32" s="24">
        <f t="shared" si="5"/>
        <v>35.91695</v>
      </c>
      <c r="P32" s="55">
        <f t="shared" si="6"/>
        <v>6.6928499999999964</v>
      </c>
      <c r="Q32" s="55">
        <f t="shared" si="7"/>
        <v>6.6788500000000006</v>
      </c>
      <c r="R32" s="55">
        <f t="shared" si="8"/>
        <v>1.3999999999995794E-2</v>
      </c>
    </row>
    <row r="33" spans="1:18" x14ac:dyDescent="0.25">
      <c r="A33" s="62"/>
      <c r="B33" s="62">
        <v>63</v>
      </c>
      <c r="C33" s="16">
        <v>107</v>
      </c>
      <c r="D33" s="52">
        <v>30.110299999999999</v>
      </c>
      <c r="E33" s="84">
        <v>30.1099</v>
      </c>
      <c r="F33" s="23">
        <f t="shared" si="0"/>
        <v>3.9999999999906777E-4</v>
      </c>
      <c r="G33" s="24">
        <f t="shared" si="1"/>
        <v>30.110099999999999</v>
      </c>
      <c r="H33" s="26">
        <v>30.226500000000001</v>
      </c>
      <c r="I33" s="26">
        <v>30.226700000000001</v>
      </c>
      <c r="J33" s="86">
        <f t="shared" si="2"/>
        <v>-1.9999999999953388E-4</v>
      </c>
      <c r="K33" s="24">
        <f t="shared" si="3"/>
        <v>30.226600000000001</v>
      </c>
      <c r="L33" s="23">
        <v>30.224299999999999</v>
      </c>
      <c r="M33" s="26">
        <v>30.224699999999999</v>
      </c>
      <c r="N33" s="56">
        <f t="shared" si="4"/>
        <v>-3.9999999999906777E-4</v>
      </c>
      <c r="O33" s="24">
        <f t="shared" si="5"/>
        <v>30.224499999999999</v>
      </c>
      <c r="P33" s="55">
        <f t="shared" si="6"/>
        <v>0.11650000000000205</v>
      </c>
      <c r="Q33" s="55">
        <f t="shared" si="7"/>
        <v>0.11439999999999984</v>
      </c>
      <c r="R33" s="55">
        <f t="shared" si="8"/>
        <v>2.1000000000022112E-3</v>
      </c>
    </row>
    <row r="34" spans="1:18" x14ac:dyDescent="0.25">
      <c r="A34" t="s">
        <v>144</v>
      </c>
      <c r="B34" s="62">
        <v>850</v>
      </c>
      <c r="C34" s="16">
        <v>108</v>
      </c>
      <c r="D34" s="52">
        <v>29.068100000000001</v>
      </c>
      <c r="E34" s="84">
        <v>29.068100000000001</v>
      </c>
      <c r="F34" s="23">
        <f>D34-E34</f>
        <v>0</v>
      </c>
      <c r="G34" s="24">
        <f>(D34+E34)/2</f>
        <v>29.068100000000001</v>
      </c>
      <c r="H34" s="26">
        <v>29.069199999999999</v>
      </c>
      <c r="I34" s="26">
        <v>29.069500000000001</v>
      </c>
      <c r="J34" s="84">
        <f t="shared" si="2"/>
        <v>-3.0000000000285354E-4</v>
      </c>
      <c r="K34" s="24">
        <f t="shared" si="3"/>
        <v>29.06935</v>
      </c>
      <c r="L34" s="23">
        <v>29.068999999999999</v>
      </c>
      <c r="M34" s="26">
        <v>29.069400000000002</v>
      </c>
      <c r="N34" s="23">
        <f t="shared" si="4"/>
        <v>-4.0000000000262048E-4</v>
      </c>
      <c r="O34" s="24">
        <f t="shared" si="5"/>
        <v>29.069200000000002</v>
      </c>
      <c r="P34" s="55">
        <f t="shared" si="6"/>
        <v>1.2499999999988631E-3</v>
      </c>
      <c r="Q34" s="55">
        <f t="shared" si="7"/>
        <v>1.1000000000009891E-3</v>
      </c>
      <c r="R34" s="55">
        <f t="shared" si="8"/>
        <v>1.4999999999787406E-4</v>
      </c>
    </row>
    <row r="35" spans="1:18" x14ac:dyDescent="0.25">
      <c r="B35" s="62">
        <v>90</v>
      </c>
      <c r="C35" s="16">
        <v>109</v>
      </c>
      <c r="D35" s="52">
        <v>31.290900000000001</v>
      </c>
      <c r="E35" s="84">
        <v>31.290700000000001</v>
      </c>
      <c r="F35" s="23">
        <f>D35-E35</f>
        <v>1.9999999999953388E-4</v>
      </c>
      <c r="G35" s="24">
        <f>(D35+E35)/2</f>
        <v>31.290800000000001</v>
      </c>
      <c r="H35" s="26">
        <v>38.2348</v>
      </c>
      <c r="I35" s="26">
        <v>38.234400000000001</v>
      </c>
      <c r="J35" s="84">
        <f t="shared" si="2"/>
        <v>3.9999999999906777E-4</v>
      </c>
      <c r="K35" s="24">
        <f t="shared" si="3"/>
        <v>38.2346</v>
      </c>
      <c r="L35" s="23">
        <v>38.216999999999999</v>
      </c>
      <c r="M35" s="26">
        <v>38.216999999999999</v>
      </c>
      <c r="N35" s="23">
        <f t="shared" si="4"/>
        <v>0</v>
      </c>
      <c r="O35" s="24">
        <f t="shared" si="5"/>
        <v>38.216999999999999</v>
      </c>
      <c r="P35" s="55">
        <f t="shared" si="6"/>
        <v>6.9437999999999995</v>
      </c>
      <c r="Q35" s="55">
        <f t="shared" si="7"/>
        <v>6.9261999999999979</v>
      </c>
      <c r="R35" s="55">
        <f t="shared" si="8"/>
        <v>1.7600000000001614E-2</v>
      </c>
    </row>
    <row r="36" spans="1:18" x14ac:dyDescent="0.25">
      <c r="B36" s="62">
        <v>63</v>
      </c>
      <c r="C36" s="16">
        <v>110</v>
      </c>
      <c r="D36" s="52">
        <v>28.584199999999999</v>
      </c>
      <c r="E36" s="84">
        <v>28.5839</v>
      </c>
      <c r="F36" s="23">
        <f>D36-E36</f>
        <v>2.9999999999930083E-4</v>
      </c>
      <c r="G36" s="24">
        <f>(D36+E36)/2</f>
        <v>28.584049999999998</v>
      </c>
      <c r="H36" s="26">
        <v>28.994499999999999</v>
      </c>
      <c r="I36" s="26">
        <v>28.994499999999999</v>
      </c>
      <c r="J36" s="84">
        <f t="shared" si="2"/>
        <v>0</v>
      </c>
      <c r="K36" s="24">
        <f t="shared" si="3"/>
        <v>28.994499999999999</v>
      </c>
      <c r="L36" s="23">
        <v>28.9925</v>
      </c>
      <c r="M36" s="26">
        <v>28.9925</v>
      </c>
      <c r="N36" s="23">
        <f t="shared" si="4"/>
        <v>0</v>
      </c>
      <c r="O36" s="24">
        <f t="shared" si="5"/>
        <v>28.9925</v>
      </c>
      <c r="P36" s="55">
        <f t="shared" si="6"/>
        <v>0.41045000000000087</v>
      </c>
      <c r="Q36" s="55">
        <f t="shared" si="7"/>
        <v>0.40845000000000198</v>
      </c>
      <c r="R36" s="55">
        <f t="shared" si="8"/>
        <v>1.9999999999988916E-3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17" bestFit="1" customWidth="1"/>
    <col min="15" max="15" width="27" style="17" bestFit="1" customWidth="1"/>
    <col min="16" max="16" width="20.140625" style="16" customWidth="1"/>
  </cols>
  <sheetData>
    <row r="1" spans="1:16" ht="18.75" x14ac:dyDescent="0.3">
      <c r="A1" s="36" t="s">
        <v>97</v>
      </c>
    </row>
    <row r="2" spans="1:16" ht="14.25" customHeight="1" x14ac:dyDescent="0.25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5.75" x14ac:dyDescent="0.25">
      <c r="A3" s="28"/>
      <c r="B3" s="101" t="s">
        <v>105</v>
      </c>
      <c r="C3" s="102"/>
      <c r="D3" s="102"/>
      <c r="E3" s="102"/>
      <c r="F3" s="102"/>
      <c r="G3" s="102"/>
      <c r="H3" s="102"/>
      <c r="I3" s="103"/>
      <c r="J3" s="104" t="s">
        <v>53</v>
      </c>
      <c r="K3" s="104"/>
      <c r="L3" s="104"/>
      <c r="M3" s="104"/>
      <c r="N3" s="104"/>
      <c r="O3" s="104"/>
      <c r="P3" s="104"/>
    </row>
    <row r="4" spans="1:16" s="73" customFormat="1" x14ac:dyDescent="0.25">
      <c r="A4" s="71"/>
      <c r="B4" s="60" t="s">
        <v>100</v>
      </c>
      <c r="C4" s="61" t="s">
        <v>99</v>
      </c>
      <c r="D4" s="61" t="s">
        <v>122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101</v>
      </c>
      <c r="J4" s="71" t="s">
        <v>24</v>
      </c>
      <c r="K4" s="68" t="s">
        <v>25</v>
      </c>
      <c r="L4" s="68" t="s">
        <v>113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5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5">
      <c r="A6" t="s">
        <v>93</v>
      </c>
      <c r="B6" s="15">
        <f>MUD!R5-MUD!R6</f>
        <v>0.38250000000000794</v>
      </c>
      <c r="C6" s="17">
        <f>MUD!R6</f>
        <v>0.98749999999999549</v>
      </c>
      <c r="D6" s="53">
        <f>SAND!P4</f>
        <v>3.5000000000096065E-4</v>
      </c>
      <c r="E6" s="53">
        <f>SAND!P5</f>
        <v>4.2561999999999998</v>
      </c>
      <c r="F6" s="17">
        <f>SAND!P6</f>
        <v>0.12460000000000093</v>
      </c>
      <c r="G6" s="53">
        <f>B6+C6</f>
        <v>1.3700000000000034</v>
      </c>
      <c r="H6" s="53">
        <f>E6+F6</f>
        <v>4.3808000000000007</v>
      </c>
      <c r="I6" s="79">
        <f>SUM(B6:F6)</f>
        <v>5.7511500000000053</v>
      </c>
      <c r="J6" s="35">
        <f t="shared" ref="J6:J15" si="0">(C6/I6)*100</f>
        <v>17.170478947688629</v>
      </c>
      <c r="K6" s="35">
        <f t="shared" ref="K6:K15" si="1">(B6/I6)*100</f>
        <v>6.6508437442947512</v>
      </c>
      <c r="L6" s="35">
        <f>(D6/I6)*100</f>
        <v>6.0857393738810552E-3</v>
      </c>
      <c r="M6" s="35">
        <f>(E6/I6)*100</f>
        <v>74.006068351547</v>
      </c>
      <c r="N6" s="53">
        <f>(F6/I6)*100</f>
        <v>2.1665232170957256</v>
      </c>
      <c r="O6" s="53">
        <f>(G6/I6)*100</f>
        <v>23.821322691983379</v>
      </c>
      <c r="P6" s="54">
        <f>(H6/I6)*100</f>
        <v>76.17259156864273</v>
      </c>
    </row>
    <row r="7" spans="1:16" s="35" customFormat="1" x14ac:dyDescent="0.25">
      <c r="A7" s="35" t="s">
        <v>92</v>
      </c>
      <c r="B7" s="52">
        <f>MUD!R7-MUD!R8</f>
        <v>0.30499999999999983</v>
      </c>
      <c r="C7" s="53">
        <f>MUD!R8</f>
        <v>0.78749999999999531</v>
      </c>
      <c r="D7" s="53">
        <f>SAND!P7</f>
        <v>1.6999999999995907E-3</v>
      </c>
      <c r="E7" s="53">
        <f>SAND!P8</f>
        <v>5.4547499999999935</v>
      </c>
      <c r="F7" s="53">
        <f>SAND!P9</f>
        <v>0.12480000000000047</v>
      </c>
      <c r="G7" s="53">
        <f t="shared" ref="G7:G15" si="2">B7+C7</f>
        <v>1.0924999999999951</v>
      </c>
      <c r="H7" s="53">
        <f t="shared" ref="H7:H15" si="3">E7+F7</f>
        <v>5.579549999999994</v>
      </c>
      <c r="I7" s="79">
        <f t="shared" ref="I7:I15" si="4">SUM(B7:F7)</f>
        <v>6.6737499999999885</v>
      </c>
      <c r="J7" s="35">
        <f t="shared" si="0"/>
        <v>11.79996253980141</v>
      </c>
      <c r="K7" s="35">
        <f t="shared" si="1"/>
        <v>4.5701442217643811</v>
      </c>
      <c r="L7" s="35">
        <f t="shared" ref="L7:L15" si="5">(D7/I7)*100</f>
        <v>2.5472935006549447E-2</v>
      </c>
      <c r="M7" s="35">
        <f t="shared" ref="M7:M15" si="6">(E7/I7)*100</f>
        <v>81.734407192358162</v>
      </c>
      <c r="N7" s="53">
        <f t="shared" ref="N7:N15" si="7">(F7/I7)*100</f>
        <v>1.8700131110694991</v>
      </c>
      <c r="O7" s="53">
        <f t="shared" ref="O7:O15" si="8">(G7/I7)*100</f>
        <v>16.370106761565793</v>
      </c>
      <c r="P7" s="54">
        <f t="shared" ref="P7:P15" si="9">(H7/I7)*100</f>
        <v>83.604420303427659</v>
      </c>
    </row>
    <row r="8" spans="1:16" x14ac:dyDescent="0.25">
      <c r="A8" t="s">
        <v>75</v>
      </c>
      <c r="B8" s="15">
        <f>MUD!R9-MUD!R10</f>
        <v>0.25999999999999357</v>
      </c>
      <c r="C8" s="17">
        <f>MUD!R10</f>
        <v>0.70499999999999885</v>
      </c>
      <c r="D8" s="17">
        <f>SAND!P10</f>
        <v>1.4999999999965041E-3</v>
      </c>
      <c r="E8" s="17">
        <f>SAND!P11</f>
        <v>5.7518499999999975</v>
      </c>
      <c r="F8" s="17">
        <f>SAND!P12</f>
        <v>0.12670000000000314</v>
      </c>
      <c r="G8" s="53">
        <f t="shared" si="2"/>
        <v>0.96499999999999242</v>
      </c>
      <c r="H8" s="53">
        <f t="shared" si="3"/>
        <v>5.8785500000000006</v>
      </c>
      <c r="I8" s="79">
        <f t="shared" si="4"/>
        <v>6.8450499999999899</v>
      </c>
      <c r="J8" s="35">
        <f t="shared" si="0"/>
        <v>10.299413444752044</v>
      </c>
      <c r="K8" s="35">
        <f t="shared" si="1"/>
        <v>3.7983652420361271</v>
      </c>
      <c r="L8" s="35">
        <f t="shared" si="5"/>
        <v>2.1913645627080976E-2</v>
      </c>
      <c r="M8" s="35">
        <f t="shared" si="6"/>
        <v>84.029335066946274</v>
      </c>
      <c r="N8" s="53">
        <f t="shared" si="7"/>
        <v>1.8509726006384661</v>
      </c>
      <c r="O8" s="53">
        <f t="shared" si="8"/>
        <v>14.097778686788173</v>
      </c>
      <c r="P8" s="54">
        <f t="shared" si="9"/>
        <v>85.880307667584745</v>
      </c>
    </row>
    <row r="9" spans="1:16" ht="15.75" customHeight="1" x14ac:dyDescent="0.25">
      <c r="A9" t="s">
        <v>76</v>
      </c>
      <c r="B9" s="15">
        <f>MUD!R11-MUD!R12</f>
        <v>0.24250000000000105</v>
      </c>
      <c r="C9" s="17">
        <f>MUD!R12</f>
        <v>0.64000000000000601</v>
      </c>
      <c r="D9" s="17">
        <f>SAND!P13</f>
        <v>6.3999999999992951E-3</v>
      </c>
      <c r="E9" s="17">
        <f>SAND!P14</f>
        <v>5.9688500000000033</v>
      </c>
      <c r="F9" s="17">
        <f>SAND!P15</f>
        <v>0.10215000000000174</v>
      </c>
      <c r="G9" s="53">
        <f t="shared" si="2"/>
        <v>0.88250000000000706</v>
      </c>
      <c r="H9" s="53">
        <f t="shared" si="3"/>
        <v>6.0710000000000051</v>
      </c>
      <c r="I9" s="79">
        <f t="shared" si="4"/>
        <v>6.9599000000000117</v>
      </c>
      <c r="J9" s="35">
        <f t="shared" si="0"/>
        <v>9.1955344185980401</v>
      </c>
      <c r="K9" s="35">
        <f t="shared" si="1"/>
        <v>3.4842454632968956</v>
      </c>
      <c r="L9" s="35">
        <f t="shared" si="5"/>
        <v>9.1955344185969401E-2</v>
      </c>
      <c r="M9" s="35">
        <f t="shared" si="6"/>
        <v>85.76057127257566</v>
      </c>
      <c r="N9" s="53">
        <f t="shared" si="7"/>
        <v>1.4676935013434327</v>
      </c>
      <c r="O9" s="53">
        <f t="shared" si="8"/>
        <v>12.679779881894934</v>
      </c>
      <c r="P9" s="54">
        <f t="shared" si="9"/>
        <v>87.228264773919093</v>
      </c>
    </row>
    <row r="10" spans="1:16" x14ac:dyDescent="0.25">
      <c r="A10" s="35" t="s">
        <v>77</v>
      </c>
      <c r="B10" s="15">
        <f>MUD!R13-MUD!R14</f>
        <v>0.23499999999998522</v>
      </c>
      <c r="C10" s="17">
        <f>MUD!R14</f>
        <v>0.65750000000000963</v>
      </c>
      <c r="D10" s="17">
        <f>SAND!P16</f>
        <v>5.5000000000404725E-4</v>
      </c>
      <c r="E10" s="17">
        <f>SAND!P17</f>
        <v>6.079899999999995</v>
      </c>
      <c r="F10" s="53">
        <f>SAND!P18</f>
        <v>0.10995000000000132</v>
      </c>
      <c r="G10" s="53">
        <f t="shared" si="2"/>
        <v>0.89249999999999485</v>
      </c>
      <c r="H10" s="53">
        <f t="shared" si="3"/>
        <v>6.1898499999999963</v>
      </c>
      <c r="I10" s="79">
        <f t="shared" si="4"/>
        <v>7.0828999999999951</v>
      </c>
      <c r="J10" s="35">
        <f t="shared" si="0"/>
        <v>9.2829208375102024</v>
      </c>
      <c r="K10" s="35">
        <f t="shared" si="1"/>
        <v>3.3178500331782943</v>
      </c>
      <c r="L10" s="35">
        <f t="shared" si="5"/>
        <v>7.7651809287727861E-3</v>
      </c>
      <c r="M10" s="35">
        <f t="shared" si="6"/>
        <v>85.839133688178563</v>
      </c>
      <c r="N10" s="53">
        <f t="shared" si="7"/>
        <v>1.5523302602041735</v>
      </c>
      <c r="O10" s="53">
        <f t="shared" si="8"/>
        <v>12.600770870688496</v>
      </c>
      <c r="P10" s="54">
        <f t="shared" si="9"/>
        <v>87.391463948382736</v>
      </c>
    </row>
    <row r="11" spans="1:16" s="35" customFormat="1" x14ac:dyDescent="0.25">
      <c r="A11" t="s">
        <v>78</v>
      </c>
      <c r="B11" s="52">
        <f>MUD!R15-MUD!R16</f>
        <v>0.26500000000000412</v>
      </c>
      <c r="C11" s="53">
        <f>MUD!R16</f>
        <v>0.68500000000000105</v>
      </c>
      <c r="D11" s="53">
        <f>SAND!P19</f>
        <v>2.8000000000005798E-3</v>
      </c>
      <c r="E11" s="17">
        <f>SAND!P20</f>
        <v>6.1323500000000024</v>
      </c>
      <c r="F11" s="17">
        <f>SAND!P21</f>
        <v>0.10795000000000243</v>
      </c>
      <c r="G11" s="53">
        <f t="shared" si="2"/>
        <v>0.95000000000000517</v>
      </c>
      <c r="H11" s="53">
        <f t="shared" si="3"/>
        <v>6.2403000000000048</v>
      </c>
      <c r="I11" s="79">
        <f t="shared" si="4"/>
        <v>7.1931000000000109</v>
      </c>
      <c r="J11" s="35">
        <f t="shared" si="0"/>
        <v>9.5230151117042716</v>
      </c>
      <c r="K11" s="35">
        <f t="shared" si="1"/>
        <v>3.6840861381046239</v>
      </c>
      <c r="L11" s="35">
        <f t="shared" si="5"/>
        <v>3.8926193157339334E-2</v>
      </c>
      <c r="M11" s="35">
        <f t="shared" si="6"/>
        <v>85.253228788700184</v>
      </c>
      <c r="N11" s="53">
        <f t="shared" si="7"/>
        <v>1.5007437683335734</v>
      </c>
      <c r="O11" s="53">
        <f t="shared" si="8"/>
        <v>13.207101249808897</v>
      </c>
      <c r="P11" s="54">
        <f t="shared" si="9"/>
        <v>86.753972557033762</v>
      </c>
    </row>
    <row r="12" spans="1:16" ht="15.75" customHeight="1" x14ac:dyDescent="0.25">
      <c r="A12" s="55" t="s">
        <v>79</v>
      </c>
      <c r="B12" s="15">
        <f>MUD!R17-MUD!R18</f>
        <v>0.2375000000000127</v>
      </c>
      <c r="C12" s="17">
        <f>MUD!R18</f>
        <v>0.57500000000000207</v>
      </c>
      <c r="D12" s="17">
        <f>SAND!P22</f>
        <v>0</v>
      </c>
      <c r="E12" s="17">
        <f>SAND!P23</f>
        <v>6.4814500000000024</v>
      </c>
      <c r="F12" s="74">
        <f>SAND!P24</f>
        <v>0.11814999999999998</v>
      </c>
      <c r="G12" s="53">
        <f t="shared" si="2"/>
        <v>0.81250000000001477</v>
      </c>
      <c r="H12" s="53">
        <f t="shared" si="3"/>
        <v>6.5996000000000024</v>
      </c>
      <c r="I12" s="79">
        <f t="shared" si="4"/>
        <v>7.4121000000000175</v>
      </c>
      <c r="J12" s="35">
        <f t="shared" si="0"/>
        <v>7.7575855695417042</v>
      </c>
      <c r="K12" s="35">
        <f t="shared" si="1"/>
        <v>3.2042201265499948</v>
      </c>
      <c r="L12" s="35">
        <f t="shared" si="5"/>
        <v>0</v>
      </c>
      <c r="M12" s="35">
        <f t="shared" si="6"/>
        <v>87.444179112532041</v>
      </c>
      <c r="N12" s="53">
        <f t="shared" si="7"/>
        <v>1.594015191376259</v>
      </c>
      <c r="O12" s="53">
        <f t="shared" si="8"/>
        <v>10.9618056960917</v>
      </c>
      <c r="P12" s="54">
        <f t="shared" si="9"/>
        <v>89.038194303908284</v>
      </c>
    </row>
    <row r="13" spans="1:16" s="55" customFormat="1" x14ac:dyDescent="0.25">
      <c r="A13" s="55" t="s">
        <v>80</v>
      </c>
      <c r="B13" s="57">
        <f>MUD!R19-MUD!R20</f>
        <v>0.25250000000001105</v>
      </c>
      <c r="C13" s="74">
        <f>MUD!R20</f>
        <v>0.55999999999999261</v>
      </c>
      <c r="D13" s="17">
        <f>SAND!P25</f>
        <v>0</v>
      </c>
      <c r="E13" s="74">
        <f>SAND!P26</f>
        <v>6.5602500000000035</v>
      </c>
      <c r="F13" s="74">
        <f>SAND!P27</f>
        <v>0.13605000000000089</v>
      </c>
      <c r="G13" s="53">
        <f t="shared" si="2"/>
        <v>0.81250000000000366</v>
      </c>
      <c r="H13" s="53">
        <f t="shared" si="3"/>
        <v>6.6963000000000044</v>
      </c>
      <c r="I13" s="79">
        <f t="shared" si="4"/>
        <v>7.5088000000000079</v>
      </c>
      <c r="J13" s="35">
        <f t="shared" si="0"/>
        <v>7.4579160451735573</v>
      </c>
      <c r="K13" s="35">
        <f t="shared" si="1"/>
        <v>3.3627210739400537</v>
      </c>
      <c r="L13" s="35">
        <f t="shared" si="5"/>
        <v>0</v>
      </c>
      <c r="M13" s="35">
        <f t="shared" si="6"/>
        <v>87.367488813125888</v>
      </c>
      <c r="N13" s="53">
        <f t="shared" si="7"/>
        <v>1.8118740677605043</v>
      </c>
      <c r="O13" s="53">
        <f t="shared" si="8"/>
        <v>10.820637119113611</v>
      </c>
      <c r="P13" s="54">
        <f t="shared" si="9"/>
        <v>89.179362880886387</v>
      </c>
    </row>
    <row r="14" spans="1:16" s="55" customFormat="1" x14ac:dyDescent="0.25">
      <c r="A14" s="55" t="s">
        <v>81</v>
      </c>
      <c r="B14" s="57">
        <f>MUD!R21-MUD!R22</f>
        <v>0.2074999999999938</v>
      </c>
      <c r="C14" s="74">
        <f>MUD!R22</f>
        <v>0.47500000000000198</v>
      </c>
      <c r="D14" s="53">
        <f>SAND!P28</f>
        <v>1.7500000000012506E-3</v>
      </c>
      <c r="E14" s="74">
        <f>SAND!P29</f>
        <v>6.772199999999998</v>
      </c>
      <c r="F14" s="53">
        <f>SAND!P30</f>
        <v>0.12895000000000323</v>
      </c>
      <c r="G14" s="53">
        <f t="shared" si="2"/>
        <v>0.68249999999999578</v>
      </c>
      <c r="H14" s="53">
        <f t="shared" si="3"/>
        <v>6.9011500000000012</v>
      </c>
      <c r="I14" s="79">
        <f t="shared" si="4"/>
        <v>7.5853999999999981</v>
      </c>
      <c r="J14" s="35">
        <f t="shared" si="0"/>
        <v>6.2620296886123628</v>
      </c>
      <c r="K14" s="35">
        <f t="shared" si="1"/>
        <v>2.7355182323937282</v>
      </c>
      <c r="L14" s="35">
        <f t="shared" si="5"/>
        <v>2.307063569490404E-2</v>
      </c>
      <c r="M14" s="35">
        <f t="shared" si="6"/>
        <v>89.279405173095682</v>
      </c>
      <c r="N14" s="53">
        <f t="shared" si="7"/>
        <v>1.6999762702033283</v>
      </c>
      <c r="O14" s="53">
        <f t="shared" si="8"/>
        <v>8.99754792100609</v>
      </c>
      <c r="P14" s="54">
        <f t="shared" si="9"/>
        <v>90.979381443299019</v>
      </c>
    </row>
    <row r="15" spans="1:16" s="35" customFormat="1" x14ac:dyDescent="0.25">
      <c r="A15" s="35" t="s">
        <v>82</v>
      </c>
      <c r="B15" s="52">
        <f>MUD!R23-MUD!R24</f>
        <v>0.2274999999999805</v>
      </c>
      <c r="C15" s="53">
        <f>MUD!R24</f>
        <v>0.58500000000001207</v>
      </c>
      <c r="D15" s="17">
        <f>SAND!P31</f>
        <v>4.7999999999959186E-3</v>
      </c>
      <c r="E15" s="53">
        <f>SAND!P32</f>
        <v>6.527350000000002</v>
      </c>
      <c r="F15" s="53">
        <f>SAND!P33</f>
        <v>0.1366999999999976</v>
      </c>
      <c r="G15" s="53">
        <f t="shared" si="2"/>
        <v>0.81249999999999256</v>
      </c>
      <c r="H15" s="53">
        <f t="shared" si="3"/>
        <v>6.6640499999999996</v>
      </c>
      <c r="I15" s="79">
        <f t="shared" si="4"/>
        <v>7.4813499999999884</v>
      </c>
      <c r="J15" s="35">
        <f t="shared" si="0"/>
        <v>7.8194443516212049</v>
      </c>
      <c r="K15" s="35">
        <f t="shared" si="1"/>
        <v>3.040895025630145</v>
      </c>
      <c r="L15" s="35">
        <f t="shared" si="5"/>
        <v>6.4159543397861701E-2</v>
      </c>
      <c r="M15" s="35">
        <f t="shared" si="6"/>
        <v>87.248290749664321</v>
      </c>
      <c r="N15" s="53">
        <f t="shared" si="7"/>
        <v>1.8272103296864579</v>
      </c>
      <c r="O15" s="53">
        <f t="shared" si="8"/>
        <v>10.86033937725135</v>
      </c>
      <c r="P15" s="54">
        <f t="shared" si="9"/>
        <v>89.075501079350786</v>
      </c>
    </row>
    <row r="17" spans="1:16" s="44" customFormat="1" ht="18.75" x14ac:dyDescent="0.3">
      <c r="A17" s="42" t="s">
        <v>98</v>
      </c>
      <c r="B17" s="43"/>
      <c r="P17" s="45"/>
    </row>
    <row r="18" spans="1:16" s="17" customFormat="1" ht="18.75" x14ac:dyDescent="0.3">
      <c r="A18" s="49"/>
      <c r="B18" s="101" t="s">
        <v>106</v>
      </c>
      <c r="C18" s="102"/>
      <c r="D18" s="102"/>
      <c r="E18" s="102"/>
      <c r="F18" s="102"/>
      <c r="G18" s="102"/>
      <c r="H18" s="103"/>
      <c r="I18" s="102" t="s">
        <v>115</v>
      </c>
      <c r="J18" s="102"/>
      <c r="K18" s="102"/>
      <c r="L18" s="102"/>
      <c r="M18" s="102"/>
      <c r="N18" s="102"/>
      <c r="O18" s="50"/>
      <c r="P18" s="16"/>
    </row>
    <row r="19" spans="1:16" x14ac:dyDescent="0.25">
      <c r="A19" s="28" t="s">
        <v>23</v>
      </c>
      <c r="B19" s="41"/>
      <c r="C19" s="21"/>
      <c r="D19" s="21"/>
      <c r="E19" s="21"/>
      <c r="F19" s="51" t="s">
        <v>110</v>
      </c>
      <c r="G19" s="51" t="s">
        <v>111</v>
      </c>
      <c r="H19" s="76" t="s">
        <v>112</v>
      </c>
      <c r="I19" s="31" t="s">
        <v>121</v>
      </c>
      <c r="J19" s="31" t="s">
        <v>107</v>
      </c>
      <c r="K19" s="31" t="s">
        <v>120</v>
      </c>
      <c r="L19" s="31" t="s">
        <v>108</v>
      </c>
      <c r="M19" s="31" t="s">
        <v>119</v>
      </c>
      <c r="N19" s="51" t="s">
        <v>109</v>
      </c>
    </row>
    <row r="20" spans="1:16" x14ac:dyDescent="0.25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116</v>
      </c>
      <c r="M20" s="29" t="s">
        <v>118</v>
      </c>
      <c r="N20" s="29" t="s">
        <v>117</v>
      </c>
    </row>
    <row r="21" spans="1:16" x14ac:dyDescent="0.25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5">
      <c r="A22" t="s">
        <v>93</v>
      </c>
      <c r="B22" s="52">
        <f>'for PELLETS'!P4</f>
        <v>1.5500000000017167E-3</v>
      </c>
      <c r="C22" s="53">
        <f>'for PELLETS'!P5</f>
        <v>4.4110000000000014</v>
      </c>
      <c r="D22" s="53">
        <f>'for PELLETS'!P6</f>
        <v>0.11890000000000001</v>
      </c>
      <c r="E22" s="53">
        <f t="shared" ref="E22:E31" si="10">C22+D22</f>
        <v>4.5299000000000014</v>
      </c>
      <c r="F22" s="53">
        <f t="shared" ref="F22:F31" si="11">E22-H6</f>
        <v>0.14910000000000068</v>
      </c>
      <c r="G22" s="53">
        <f t="shared" ref="G22:G31" si="12">C22-E6</f>
        <v>0.1548000000000016</v>
      </c>
      <c r="H22" s="79">
        <f>D22-F6</f>
        <v>-5.7000000000009265E-3</v>
      </c>
      <c r="I22" s="35">
        <f>(F22/G6)*100</f>
        <v>10.883211678832138</v>
      </c>
      <c r="J22" s="35">
        <f t="shared" ref="J22:J31" si="13">(F22/I6)*100</f>
        <v>2.5925249732662259</v>
      </c>
      <c r="K22" s="35">
        <f>(G22/G6)*100</f>
        <v>11.29927007299279</v>
      </c>
      <c r="L22" s="35">
        <f t="shared" ref="L22:L31" si="14">(G22/I6)*100</f>
        <v>2.6916355859263184</v>
      </c>
      <c r="M22" s="35">
        <f>(H22/G6)*100</f>
        <v>-0.41605839416065055</v>
      </c>
      <c r="N22" s="53">
        <f t="shared" ref="N22:N31" si="15">(H22/I6)*100</f>
        <v>-9.9110612660092703E-2</v>
      </c>
    </row>
    <row r="23" spans="1:16" s="55" customFormat="1" x14ac:dyDescent="0.25">
      <c r="A23" s="55" t="s">
        <v>92</v>
      </c>
      <c r="B23" s="57">
        <f>'for PELLETS'!P7</f>
        <v>3.6950000000000927E-2</v>
      </c>
      <c r="C23" s="74">
        <f>'for PELLETS'!P8</f>
        <v>5.5819999999999972</v>
      </c>
      <c r="D23" s="74">
        <f>'for PELLETS'!P9</f>
        <v>0.14625000000000199</v>
      </c>
      <c r="E23" s="74">
        <f t="shared" si="10"/>
        <v>5.7282499999999992</v>
      </c>
      <c r="F23" s="74">
        <f t="shared" si="11"/>
        <v>0.14870000000000516</v>
      </c>
      <c r="G23" s="74">
        <f t="shared" si="12"/>
        <v>0.12725000000000364</v>
      </c>
      <c r="H23" s="80">
        <f>D23-F7</f>
        <v>2.1450000000001523E-2</v>
      </c>
      <c r="I23" s="55">
        <f t="shared" ref="I23:I31" si="16">(F23/G7)*100</f>
        <v>13.610983981693897</v>
      </c>
      <c r="J23" s="55">
        <f t="shared" si="13"/>
        <v>2.2281326091029094</v>
      </c>
      <c r="K23" s="55">
        <f t="shared" ref="K23:K31" si="17">(G23/G7)*100</f>
        <v>11.647597254004962</v>
      </c>
      <c r="L23" s="55">
        <f t="shared" si="14"/>
        <v>1.9067241056378175</v>
      </c>
      <c r="M23" s="55">
        <f t="shared" ref="M23:M31" si="18">(H23/G7)*100</f>
        <v>1.9633867276889354</v>
      </c>
      <c r="N23" s="74">
        <f t="shared" si="15"/>
        <v>0.32140850346509175</v>
      </c>
      <c r="O23" s="74"/>
      <c r="P23" s="75"/>
    </row>
    <row r="24" spans="1:16" x14ac:dyDescent="0.25">
      <c r="A24" t="s">
        <v>75</v>
      </c>
      <c r="B24" s="52">
        <f>'for PELLETS'!P10</f>
        <v>8.4499999999998465E-3</v>
      </c>
      <c r="C24" s="53">
        <f>'for PELLETS'!P11</f>
        <v>5.9221000000000075</v>
      </c>
      <c r="D24" s="53">
        <f>'for PELLETS'!P12</f>
        <v>0.11324999999999719</v>
      </c>
      <c r="E24" s="53">
        <f t="shared" si="10"/>
        <v>6.0353500000000047</v>
      </c>
      <c r="F24" s="53">
        <f t="shared" si="11"/>
        <v>0.15680000000000405</v>
      </c>
      <c r="G24" s="53">
        <f t="shared" si="12"/>
        <v>0.17025000000001</v>
      </c>
      <c r="H24" s="79">
        <f>D24-F8</f>
        <v>-1.3450000000005957E-2</v>
      </c>
      <c r="I24" s="35">
        <f t="shared" si="16"/>
        <v>16.248704663212983</v>
      </c>
      <c r="J24" s="35">
        <f t="shared" si="13"/>
        <v>2.2907064228895959</v>
      </c>
      <c r="K24" s="35">
        <f t="shared" si="17"/>
        <v>17.642487046633299</v>
      </c>
      <c r="L24" s="35">
        <f t="shared" si="14"/>
        <v>2.4871987786796335</v>
      </c>
      <c r="M24" s="35">
        <f t="shared" si="18"/>
        <v>-1.3937823834203174</v>
      </c>
      <c r="N24" s="53">
        <f t="shared" si="15"/>
        <v>-0.19649235579003774</v>
      </c>
    </row>
    <row r="25" spans="1:16" x14ac:dyDescent="0.25">
      <c r="A25" t="s">
        <v>76</v>
      </c>
      <c r="B25" s="52">
        <f>'for PELLETS'!P13</f>
        <v>2.3049999999997794E-2</v>
      </c>
      <c r="C25" s="53">
        <f>'for PELLETS'!P14</f>
        <v>5.9649500000000053</v>
      </c>
      <c r="D25" s="53">
        <f>'for PELLETS'!P15</f>
        <v>9.924999999999784E-2</v>
      </c>
      <c r="E25" s="53">
        <f t="shared" si="10"/>
        <v>6.0642000000000031</v>
      </c>
      <c r="F25" s="53">
        <f t="shared" si="11"/>
        <v>-6.8000000000019156E-3</v>
      </c>
      <c r="G25" s="53">
        <f t="shared" si="12"/>
        <v>-3.8999999999980162E-3</v>
      </c>
      <c r="H25" s="79">
        <f>D25-F9</f>
        <v>-2.9000000000038995E-3</v>
      </c>
      <c r="I25" s="35">
        <f t="shared" si="16"/>
        <v>-0.77053824362627321</v>
      </c>
      <c r="J25" s="35">
        <f t="shared" si="13"/>
        <v>-9.770255319763077E-2</v>
      </c>
      <c r="K25" s="35">
        <f t="shared" si="17"/>
        <v>-0.44192634560883681</v>
      </c>
      <c r="L25" s="35">
        <f t="shared" si="14"/>
        <v>-5.6035287863302773E-2</v>
      </c>
      <c r="M25" s="35">
        <f t="shared" si="18"/>
        <v>-0.3286118980174364</v>
      </c>
      <c r="N25" s="53">
        <f t="shared" si="15"/>
        <v>-4.1667265334328005E-2</v>
      </c>
    </row>
    <row r="26" spans="1:16" x14ac:dyDescent="0.25">
      <c r="A26" s="35" t="s">
        <v>77</v>
      </c>
      <c r="B26" s="52">
        <f>'for PELLETS'!P16</f>
        <v>1.5999999999962711E-3</v>
      </c>
      <c r="C26" s="53">
        <f>'for PELLETS'!P17</f>
        <v>6.1203999999999965</v>
      </c>
      <c r="D26" s="53">
        <f>'for PELLETS'!P18</f>
        <v>0.10914999999999964</v>
      </c>
      <c r="E26" s="53">
        <f t="shared" si="10"/>
        <v>6.2295499999999961</v>
      </c>
      <c r="F26" s="53">
        <f t="shared" si="11"/>
        <v>3.9699999999999847E-2</v>
      </c>
      <c r="G26" s="53">
        <f t="shared" si="12"/>
        <v>4.0500000000001535E-2</v>
      </c>
      <c r="H26" s="79">
        <f t="shared" ref="H26:H31" si="19">D26-F10</f>
        <v>-8.0000000000168825E-4</v>
      </c>
      <c r="I26" s="35">
        <f t="shared" si="16"/>
        <v>4.4481792717086917</v>
      </c>
      <c r="J26" s="35">
        <f t="shared" si="13"/>
        <v>0.56050487794547255</v>
      </c>
      <c r="K26" s="35">
        <f t="shared" si="17"/>
        <v>4.5378151260506181</v>
      </c>
      <c r="L26" s="35">
        <f t="shared" si="14"/>
        <v>0.57179968656908275</v>
      </c>
      <c r="M26" s="35">
        <f t="shared" si="18"/>
        <v>-8.9635854341926363E-2</v>
      </c>
      <c r="N26" s="53">
        <f t="shared" si="15"/>
        <v>-1.1294808623610228E-2</v>
      </c>
    </row>
    <row r="27" spans="1:16" s="34" customFormat="1" x14ac:dyDescent="0.25">
      <c r="A27" t="s">
        <v>78</v>
      </c>
      <c r="B27" s="52">
        <f>'for PELLETS'!P19</f>
        <v>2.6500000000027057E-3</v>
      </c>
      <c r="C27" s="53">
        <f>'for PELLETS'!P20</f>
        <v>6.1745500000000035</v>
      </c>
      <c r="D27" s="53">
        <f>'for PELLETS'!P21</f>
        <v>0.1019499999999951</v>
      </c>
      <c r="E27" s="53">
        <f t="shared" si="10"/>
        <v>6.2764999999999986</v>
      </c>
      <c r="F27" s="53">
        <f t="shared" si="11"/>
        <v>3.6199999999993793E-2</v>
      </c>
      <c r="G27" s="53">
        <f t="shared" si="12"/>
        <v>4.2200000000001125E-2</v>
      </c>
      <c r="H27" s="79">
        <f t="shared" si="19"/>
        <v>-6.0000000000073328E-3</v>
      </c>
      <c r="I27" s="35">
        <f t="shared" si="16"/>
        <v>3.8105263157887994</v>
      </c>
      <c r="J27" s="35">
        <f t="shared" si="13"/>
        <v>0.50326006867683948</v>
      </c>
      <c r="K27" s="35">
        <f t="shared" si="17"/>
        <v>4.4421052631579885</v>
      </c>
      <c r="L27" s="35">
        <f t="shared" si="14"/>
        <v>0.58667333972836555</v>
      </c>
      <c r="M27" s="35">
        <f t="shared" si="18"/>
        <v>-0.63157894736918951</v>
      </c>
      <c r="N27" s="53">
        <f t="shared" si="15"/>
        <v>-8.34132710515261E-2</v>
      </c>
      <c r="O27" s="46"/>
      <c r="P27" s="39"/>
    </row>
    <row r="28" spans="1:16" x14ac:dyDescent="0.25">
      <c r="A28" s="55" t="s">
        <v>79</v>
      </c>
      <c r="B28" s="52">
        <f>'for PELLETS'!P22</f>
        <v>8.8000000000008072E-3</v>
      </c>
      <c r="C28" s="53">
        <f>'for PELLETS'!P23</f>
        <v>6.5624000000000038</v>
      </c>
      <c r="D28" s="53">
        <f>'for PELLETS'!P24</f>
        <v>0.11430000000000007</v>
      </c>
      <c r="E28" s="53">
        <f t="shared" si="10"/>
        <v>6.6767000000000039</v>
      </c>
      <c r="F28" s="53">
        <f t="shared" si="11"/>
        <v>7.7100000000001501E-2</v>
      </c>
      <c r="G28" s="53">
        <f t="shared" si="12"/>
        <v>8.095000000000141E-2</v>
      </c>
      <c r="H28" s="79">
        <f t="shared" si="19"/>
        <v>-3.8499999999999091E-3</v>
      </c>
      <c r="I28" s="35">
        <f t="shared" si="16"/>
        <v>9.4892307692307813</v>
      </c>
      <c r="J28" s="35">
        <f t="shared" si="13"/>
        <v>1.0401910389768259</v>
      </c>
      <c r="K28" s="35">
        <f t="shared" si="17"/>
        <v>9.9630769230769154</v>
      </c>
      <c r="L28" s="35">
        <f t="shared" si="14"/>
        <v>1.092133133659843</v>
      </c>
      <c r="M28" s="35">
        <f t="shared" si="18"/>
        <v>-0.47384615384613399</v>
      </c>
      <c r="N28" s="53">
        <f t="shared" si="15"/>
        <v>-5.1942094683016957E-2</v>
      </c>
    </row>
    <row r="29" spans="1:16" s="27" customFormat="1" x14ac:dyDescent="0.25">
      <c r="A29" s="55" t="s">
        <v>80</v>
      </c>
      <c r="B29" s="52">
        <f>'for PELLETS'!P25</f>
        <v>1.7000000000031434E-3</v>
      </c>
      <c r="C29" s="53">
        <f>'for PELLETS'!P26</f>
        <v>6.6150999999999982</v>
      </c>
      <c r="D29" s="53">
        <f>'for PELLETS'!P27</f>
        <v>0.11990000000000123</v>
      </c>
      <c r="E29" s="53">
        <f t="shared" si="10"/>
        <v>6.7349999999999994</v>
      </c>
      <c r="F29" s="53">
        <f t="shared" si="11"/>
        <v>3.8699999999995072E-2</v>
      </c>
      <c r="G29" s="53">
        <f t="shared" si="12"/>
        <v>5.4849999999994736E-2</v>
      </c>
      <c r="H29" s="79">
        <f t="shared" si="19"/>
        <v>-1.6149999999999665E-2</v>
      </c>
      <c r="I29" s="35">
        <f t="shared" si="16"/>
        <v>4.7630769230762953</v>
      </c>
      <c r="J29" s="35">
        <f t="shared" si="13"/>
        <v>0.51539526955032811</v>
      </c>
      <c r="K29" s="35">
        <f t="shared" si="17"/>
        <v>6.7507692307685527</v>
      </c>
      <c r="L29" s="35">
        <f t="shared" si="14"/>
        <v>0.73047624121024235</v>
      </c>
      <c r="M29" s="35">
        <f t="shared" si="18"/>
        <v>-1.9876923076922575</v>
      </c>
      <c r="N29" s="53">
        <f t="shared" si="15"/>
        <v>-0.21508097165991433</v>
      </c>
      <c r="O29" s="47"/>
      <c r="P29" s="40"/>
    </row>
    <row r="30" spans="1:16" s="27" customFormat="1" x14ac:dyDescent="0.25">
      <c r="A30" s="55" t="s">
        <v>81</v>
      </c>
      <c r="B30" s="52">
        <f>'for PELLETS'!P28</f>
        <v>2.6000000000010459E-3</v>
      </c>
      <c r="C30" s="53">
        <f>'for PELLETS'!P29</f>
        <v>6.7410500000000013</v>
      </c>
      <c r="D30" s="53">
        <f>'for PELLETS'!P30</f>
        <v>0.12105000000000032</v>
      </c>
      <c r="E30" s="53">
        <f t="shared" si="10"/>
        <v>6.8621000000000016</v>
      </c>
      <c r="F30" s="53">
        <f t="shared" si="11"/>
        <v>-3.9049999999999585E-2</v>
      </c>
      <c r="G30" s="53">
        <f t="shared" si="12"/>
        <v>-3.114999999999668E-2</v>
      </c>
      <c r="H30" s="79">
        <f t="shared" si="19"/>
        <v>-7.9000000000029047E-3</v>
      </c>
      <c r="I30" s="35">
        <f t="shared" si="16"/>
        <v>-5.721611721611696</v>
      </c>
      <c r="J30" s="35">
        <f t="shared" si="13"/>
        <v>-0.51480475650591395</v>
      </c>
      <c r="K30" s="35">
        <f t="shared" si="17"/>
        <v>-4.5641025641021056</v>
      </c>
      <c r="L30" s="35">
        <f t="shared" si="14"/>
        <v>-0.41065731536895467</v>
      </c>
      <c r="M30" s="35">
        <f t="shared" si="18"/>
        <v>-1.1575091575095902</v>
      </c>
      <c r="N30" s="53">
        <f t="shared" si="15"/>
        <v>-0.10414744113695924</v>
      </c>
      <c r="O30" s="47"/>
      <c r="P30" s="40"/>
    </row>
    <row r="31" spans="1:16" s="55" customFormat="1" ht="14.25" customHeight="1" x14ac:dyDescent="0.25">
      <c r="A31" s="35" t="s">
        <v>82</v>
      </c>
      <c r="B31" s="57">
        <f>'for PELLETS'!P31</f>
        <v>1.449999999998397E-3</v>
      </c>
      <c r="C31" s="74">
        <f>'for PELLETS'!P32</f>
        <v>6.6928499999999964</v>
      </c>
      <c r="D31" s="74">
        <f>'for PELLETS'!P33</f>
        <v>0.11650000000000205</v>
      </c>
      <c r="E31" s="53">
        <f t="shared" si="10"/>
        <v>6.8093499999999985</v>
      </c>
      <c r="F31" s="53">
        <f t="shared" si="11"/>
        <v>0.14529999999999887</v>
      </c>
      <c r="G31" s="53">
        <f t="shared" si="12"/>
        <v>0.16549999999999443</v>
      </c>
      <c r="H31" s="79">
        <f t="shared" si="19"/>
        <v>-2.0199999999995555E-2</v>
      </c>
      <c r="I31" s="35">
        <f t="shared" si="16"/>
        <v>17.883076923076949</v>
      </c>
      <c r="J31" s="35">
        <f t="shared" si="13"/>
        <v>1.9421628449410748</v>
      </c>
      <c r="K31" s="35">
        <f t="shared" si="17"/>
        <v>20.369230769230271</v>
      </c>
      <c r="L31" s="35">
        <f t="shared" si="14"/>
        <v>2.2121675900739128</v>
      </c>
      <c r="M31" s="35">
        <f t="shared" si="18"/>
        <v>-2.4861538461533215</v>
      </c>
      <c r="N31" s="53">
        <f t="shared" si="15"/>
        <v>-0.27000474513283812</v>
      </c>
      <c r="O31" s="74"/>
      <c r="P31" s="75"/>
    </row>
    <row r="33" spans="1:1" x14ac:dyDescent="0.25">
      <c r="A33" s="34" t="s">
        <v>114</v>
      </c>
    </row>
    <row r="34" spans="1:1" x14ac:dyDescent="0.25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F9" sqref="F9"/>
    </sheetView>
  </sheetViews>
  <sheetFormatPr defaultColWidth="11.42578125" defaultRowHeight="15" x14ac:dyDescent="0.25"/>
  <cols>
    <col min="1" max="1" width="22.140625" style="54" bestFit="1" customWidth="1"/>
    <col min="2" max="3" width="11.42578125" style="35"/>
    <col min="4" max="4" width="11.7109375" style="35" bestFit="1" customWidth="1"/>
    <col min="5" max="5" width="11.42578125" style="35"/>
    <col min="6" max="6" width="10.42578125" style="35" bestFit="1" customWidth="1"/>
    <col min="7" max="7" width="11.28515625" style="35" bestFit="1" customWidth="1"/>
    <col min="8" max="8" width="20" style="35" bestFit="1" customWidth="1"/>
    <col min="9" max="9" width="13.140625" style="35" bestFit="1" customWidth="1"/>
    <col min="10" max="10" width="11.42578125" style="52"/>
    <col min="11" max="11" width="11.42578125" style="35"/>
    <col min="12" max="12" width="13.85546875" style="35" bestFit="1" customWidth="1"/>
    <col min="13" max="13" width="12.7109375" style="35" bestFit="1" customWidth="1"/>
    <col min="14" max="14" width="12.7109375" style="53" bestFit="1" customWidth="1"/>
    <col min="15" max="15" width="12.7109375" style="53" customWidth="1"/>
    <col min="16" max="16" width="16.7109375" style="54" bestFit="1" customWidth="1"/>
    <col min="17" max="19" width="16.7109375" style="53" customWidth="1"/>
    <col min="20" max="20" width="12.140625" style="53" bestFit="1" customWidth="1"/>
    <col min="21" max="21" width="11.42578125" style="35"/>
    <col min="22" max="22" width="13.85546875" style="35" bestFit="1" customWidth="1"/>
    <col min="23" max="23" width="12.7109375" style="35" bestFit="1" customWidth="1"/>
    <col min="24" max="24" width="12.7109375" style="54" customWidth="1"/>
    <col min="25" max="25" width="33" style="35" customWidth="1"/>
    <col min="26" max="16384" width="11.42578125" style="35"/>
  </cols>
  <sheetData>
    <row r="1" spans="1:24" ht="18.75" x14ac:dyDescent="0.3">
      <c r="A1" s="58" t="s">
        <v>97</v>
      </c>
      <c r="B1" s="53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05" t="s">
        <v>51</v>
      </c>
      <c r="C3" s="106"/>
      <c r="D3" s="106"/>
      <c r="E3" s="106"/>
      <c r="F3" s="106"/>
      <c r="G3" s="106"/>
      <c r="H3" s="106"/>
      <c r="I3" s="106"/>
      <c r="J3" s="100" t="s">
        <v>54</v>
      </c>
      <c r="K3" s="97"/>
      <c r="L3" s="97"/>
      <c r="M3" s="97"/>
      <c r="N3" s="97"/>
      <c r="O3" s="97"/>
      <c r="P3" s="107"/>
      <c r="Q3" s="100" t="s">
        <v>67</v>
      </c>
      <c r="R3" s="97"/>
      <c r="S3" s="97"/>
      <c r="T3" s="97"/>
      <c r="U3" s="97"/>
      <c r="V3" s="97"/>
      <c r="W3" s="97"/>
      <c r="X3" s="107"/>
    </row>
    <row r="4" spans="1:24" x14ac:dyDescent="0.25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5">
      <c r="A6" t="s">
        <v>93</v>
      </c>
      <c r="B6" s="53">
        <f>MUD!S5-MUD!S6</f>
        <v>0.38000000000000267</v>
      </c>
      <c r="C6" s="35">
        <f>MUD!S6</f>
        <v>0.80249999999999366</v>
      </c>
      <c r="D6" s="35">
        <f>SAND!Q4</f>
        <v>6.0000000000215437E-4</v>
      </c>
      <c r="E6" s="35">
        <f>SAND!Q5</f>
        <v>4.2512499999999989</v>
      </c>
      <c r="F6" s="35">
        <f>SAND!Q6</f>
        <v>0.1235500000000016</v>
      </c>
      <c r="G6" s="35">
        <f t="shared" ref="G6:G15" si="0">B6+C6</f>
        <v>1.1824999999999963</v>
      </c>
      <c r="H6" s="35">
        <f t="shared" ref="H6:H15" si="1">E6+F6</f>
        <v>4.3748000000000005</v>
      </c>
      <c r="I6" s="35">
        <f>SUM(B6:F6)</f>
        <v>5.5578999999999992</v>
      </c>
      <c r="J6" s="52">
        <f t="shared" ref="J6:J15" si="2">(C6/I6)*100</f>
        <v>14.438906781338162</v>
      </c>
      <c r="K6" s="35">
        <f t="shared" ref="K6:K15" si="3">(B6/I6)*100</f>
        <v>6.8371147375807908</v>
      </c>
      <c r="L6" s="35">
        <f t="shared" ref="L6:L15" si="4">(D6/I6)*100</f>
        <v>1.079544432253467E-2</v>
      </c>
      <c r="M6" s="35">
        <f t="shared" ref="M6:M15" si="5">(E6/I6)*100</f>
        <v>76.490221126684531</v>
      </c>
      <c r="N6" s="53">
        <f t="shared" ref="N6:N15" si="6">(F6/I6)*100</f>
        <v>2.2229619100739781</v>
      </c>
      <c r="O6" s="53">
        <f t="shared" ref="O6:O15" si="7">(G6/I6)*100</f>
        <v>21.276021518918952</v>
      </c>
      <c r="P6" s="54">
        <f t="shared" ref="P6:P15" si="8">(H6/I6)*100</f>
        <v>78.713183036758508</v>
      </c>
      <c r="Q6" s="53">
        <f>(I6/'Final-Total Dry Solids &amp; Pellet'!I6)*100</f>
        <v>96.639802474287649</v>
      </c>
      <c r="R6" s="53">
        <f>(G6/'Final-Total Dry Solids &amp; Pellet'!I6)*100</f>
        <v>20.56110517027021</v>
      </c>
      <c r="S6" s="53">
        <f>(H6/'Final-Total Dry Solids &amp; Pellet'!I6)*100</f>
        <v>76.06826460794791</v>
      </c>
      <c r="T6" s="53">
        <f>(C6/'Final-Total Dry Solids &amp; Pellet'!I6)*100</f>
        <v>13.953730992931726</v>
      </c>
      <c r="U6" s="53">
        <f>(B6/'Final-Total Dry Solids &amp; Pellet'!I6)*100</f>
        <v>6.6073741773384862</v>
      </c>
      <c r="V6" s="53">
        <f>(D6/'Final-Total Dry Solids &amp; Pellet'!I6)*100</f>
        <v>1.0432696069519206E-2</v>
      </c>
      <c r="W6" s="53">
        <f>(E6/'Final-Total Dry Solids &amp; Pellet'!I6)*100</f>
        <v>73.919998608973771</v>
      </c>
      <c r="X6" s="54">
        <f>(F6/'Final-Total Dry Solids &amp; Pellet'!I6)*100</f>
        <v>2.1482659989741442</v>
      </c>
    </row>
    <row r="7" spans="1:24" x14ac:dyDescent="0.25">
      <c r="A7" s="35" t="s">
        <v>92</v>
      </c>
      <c r="B7" s="53">
        <f>MUD!S7-MUD!S8</f>
        <v>0.28749999999999609</v>
      </c>
      <c r="C7" s="35">
        <f>MUD!S8</f>
        <v>0.64750000000001073</v>
      </c>
      <c r="D7" s="35">
        <f>SAND!Q7</f>
        <v>1.5500000000017167E-3</v>
      </c>
      <c r="E7" s="35">
        <f>SAND!Q8</f>
        <v>5.4472500000000004</v>
      </c>
      <c r="F7" s="35">
        <f>SAND!Q9</f>
        <v>0.12430000000000163</v>
      </c>
      <c r="G7" s="35">
        <f t="shared" si="0"/>
        <v>0.93500000000000683</v>
      </c>
      <c r="H7" s="35">
        <f t="shared" si="1"/>
        <v>5.571550000000002</v>
      </c>
      <c r="I7" s="35">
        <f t="shared" ref="I7:I15" si="9">SUM(B7:F7)</f>
        <v>6.5081000000000104</v>
      </c>
      <c r="J7" s="52">
        <f t="shared" si="2"/>
        <v>9.949140302085242</v>
      </c>
      <c r="K7" s="35">
        <f t="shared" si="3"/>
        <v>4.4175719488021947</v>
      </c>
      <c r="L7" s="35">
        <f t="shared" si="4"/>
        <v>2.3816474854438531E-2</v>
      </c>
      <c r="M7" s="35">
        <f t="shared" si="5"/>
        <v>83.699543645610731</v>
      </c>
      <c r="N7" s="53">
        <f t="shared" si="6"/>
        <v>1.9099276286473998</v>
      </c>
      <c r="O7" s="53">
        <f t="shared" si="7"/>
        <v>14.366712250887437</v>
      </c>
      <c r="P7" s="54">
        <f t="shared" si="8"/>
        <v>85.609471274258127</v>
      </c>
      <c r="Q7" s="53">
        <f>(I7/'Final-Total Dry Solids &amp; Pellet'!I7)*100</f>
        <v>97.517887244802722</v>
      </c>
      <c r="R7" s="53">
        <f>(G7/'Final-Total Dry Solids &amp; Pellet'!I7)*100</f>
        <v>14.010114253605671</v>
      </c>
      <c r="S7" s="53">
        <f>(H7/'Final-Total Dry Solids &amp; Pellet'!I7)*100</f>
        <v>83.48454766810282</v>
      </c>
      <c r="T7" s="53">
        <f>(C7/'Final-Total Dry Solids &amp; Pellet'!I7)*100</f>
        <v>9.702191421614712</v>
      </c>
      <c r="U7" s="53">
        <f>(B7/'Final-Total Dry Solids &amp; Pellet'!I7)*100</f>
        <v>4.3079228319909584</v>
      </c>
      <c r="V7" s="53">
        <f>(D7/'Final-Total Dry Solids &amp; Pellet'!I7)*100</f>
        <v>2.3225323094238162E-2</v>
      </c>
      <c r="W7" s="53">
        <f>(E7/'Final-Total Dry Solids &amp; Pellet'!I7)*100</f>
        <v>81.622026596741108</v>
      </c>
      <c r="X7" s="54">
        <f>(F7/'Final-Total Dry Solids &amp; Pellet'!I7)*100</f>
        <v>1.8625210713617057</v>
      </c>
    </row>
    <row r="8" spans="1:24" ht="15.75" customHeight="1" x14ac:dyDescent="0.25">
      <c r="A8" t="s">
        <v>75</v>
      </c>
      <c r="B8" s="53">
        <f>MUD!S9-MUD!S10</f>
        <v>0.25249999999999995</v>
      </c>
      <c r="C8" s="35">
        <f>MUD!S10</f>
        <v>0.58749999999999514</v>
      </c>
      <c r="D8" s="35">
        <f>SAND!Q10</f>
        <v>1.6499999999979309E-3</v>
      </c>
      <c r="E8" s="35">
        <f>SAND!Q11</f>
        <v>5.7459500000000006</v>
      </c>
      <c r="F8" s="35">
        <f>SAND!Q12</f>
        <v>0.12540000000000262</v>
      </c>
      <c r="G8" s="35">
        <f t="shared" si="0"/>
        <v>0.83999999999999508</v>
      </c>
      <c r="H8" s="35">
        <f t="shared" si="1"/>
        <v>5.8713500000000032</v>
      </c>
      <c r="I8" s="35">
        <f t="shared" si="9"/>
        <v>6.7129999999999965</v>
      </c>
      <c r="J8" s="52">
        <f t="shared" si="2"/>
        <v>8.751675852822812</v>
      </c>
      <c r="K8" s="35">
        <f t="shared" si="3"/>
        <v>3.7613585580217497</v>
      </c>
      <c r="L8" s="35">
        <f t="shared" si="4"/>
        <v>2.4579174735556857E-2</v>
      </c>
      <c r="M8" s="35">
        <f t="shared" si="5"/>
        <v>85.594369134515176</v>
      </c>
      <c r="N8" s="53">
        <f t="shared" si="6"/>
        <v>1.8680172799047026</v>
      </c>
      <c r="O8" s="53">
        <f t="shared" si="7"/>
        <v>12.513034410844561</v>
      </c>
      <c r="P8" s="54">
        <f t="shared" si="8"/>
        <v>87.462386414419882</v>
      </c>
      <c r="Q8" s="53">
        <f>(I8/'Final-Total Dry Solids &amp; Pellet'!I8)*100</f>
        <v>98.070868729958235</v>
      </c>
      <c r="R8" s="53">
        <f>(G8/'Final-Total Dry Solids &amp; Pellet'!I8)*100</f>
        <v>12.271641551193875</v>
      </c>
      <c r="S8" s="53">
        <f>(H8/'Final-Total Dry Solids &amp; Pellet'!I8)*100</f>
        <v>85.775122168574541</v>
      </c>
      <c r="T8" s="53">
        <f>(C8/'Final-Total Dry Solids &amp; Pellet'!I8)*100</f>
        <v>8.5828445372933153</v>
      </c>
      <c r="U8" s="53">
        <f>(B8/'Final-Total Dry Solids &amp; Pellet'!I8)*100</f>
        <v>3.6887970139005604</v>
      </c>
      <c r="V8" s="53">
        <f>(D8/'Final-Total Dry Solids &amp; Pellet'!I8)*100</f>
        <v>2.4105010189815024E-2</v>
      </c>
      <c r="W8" s="53">
        <f>(E8/'Final-Total Dry Solids &amp; Pellet'!I8)*100</f>
        <v>83.943141394146267</v>
      </c>
      <c r="X8" s="54">
        <f>(F8/'Final-Total Dry Solids &amp; Pellet'!I8)*100</f>
        <v>1.8319807744282774</v>
      </c>
    </row>
    <row r="9" spans="1:24" x14ac:dyDescent="0.25">
      <c r="A9" t="s">
        <v>76</v>
      </c>
      <c r="B9" s="53">
        <f>MUD!S11-MUD!S12</f>
        <v>0.2375000000000016</v>
      </c>
      <c r="C9" s="35">
        <f>MUD!S12</f>
        <v>0.54250000000000009</v>
      </c>
      <c r="D9" s="35">
        <f>SAND!Q13</f>
        <v>6.100000000003547E-3</v>
      </c>
      <c r="E9" s="35">
        <f>SAND!Q14</f>
        <v>5.9595999999999947</v>
      </c>
      <c r="F9" s="35">
        <f>SAND!Q15</f>
        <v>0.10090000000000288</v>
      </c>
      <c r="G9" s="35">
        <f t="shared" si="0"/>
        <v>0.78000000000000169</v>
      </c>
      <c r="H9" s="35">
        <f t="shared" si="1"/>
        <v>6.0604999999999976</v>
      </c>
      <c r="I9" s="35">
        <f t="shared" si="9"/>
        <v>6.8466000000000031</v>
      </c>
      <c r="J9" s="52">
        <f t="shared" si="2"/>
        <v>7.923640931265151</v>
      </c>
      <c r="K9" s="35">
        <f t="shared" si="3"/>
        <v>3.4688750620746278</v>
      </c>
      <c r="L9" s="35">
        <f t="shared" si="4"/>
        <v>8.9095317383862713E-2</v>
      </c>
      <c r="M9" s="35">
        <f t="shared" si="5"/>
        <v>87.044664505009678</v>
      </c>
      <c r="N9" s="53">
        <f t="shared" si="6"/>
        <v>1.4737241842666846</v>
      </c>
      <c r="O9" s="53">
        <f t="shared" si="7"/>
        <v>11.392515993339778</v>
      </c>
      <c r="P9" s="54">
        <f t="shared" si="8"/>
        <v>88.51838868927635</v>
      </c>
      <c r="Q9" s="53">
        <f>(I9/'Final-Total Dry Solids &amp; Pellet'!I9)*100</f>
        <v>98.372103047457458</v>
      </c>
      <c r="R9" s="53">
        <f>(G9/'Final-Total Dry Solids &amp; Pellet'!I9)*100</f>
        <v>11.20705757266628</v>
      </c>
      <c r="S9" s="53">
        <f>(H9/'Final-Total Dry Solids &amp; Pellet'!I9)*100</f>
        <v>87.077400537363857</v>
      </c>
      <c r="T9" s="53">
        <f>(C9/'Final-Total Dry Solids &amp; Pellet'!I9)*100</f>
        <v>7.7946522220146726</v>
      </c>
      <c r="U9" s="53">
        <f>(B9/'Final-Total Dry Solids &amp; Pellet'!I9)*100</f>
        <v>3.4124053506516074</v>
      </c>
      <c r="V9" s="53">
        <f>(D9/'Final-Total Dry Solids &amp; Pellet'!I9)*100</f>
        <v>8.7644937427312705E-2</v>
      </c>
      <c r="W9" s="53">
        <f>(E9/'Final-Total Dry Solids &amp; Pellet'!I9)*100</f>
        <v>85.627667064181736</v>
      </c>
      <c r="X9" s="54">
        <f>(F9/'Final-Total Dry Solids &amp; Pellet'!I9)*100</f>
        <v>1.4497334731821248</v>
      </c>
    </row>
    <row r="10" spans="1:24" x14ac:dyDescent="0.25">
      <c r="A10" s="35" t="s">
        <v>77</v>
      </c>
      <c r="B10" s="53">
        <f>MUD!S13-MUD!S14</f>
        <v>0.23500000000000743</v>
      </c>
      <c r="C10" s="35">
        <f>MUD!S14</f>
        <v>0.55749999999999844</v>
      </c>
      <c r="D10" s="35">
        <f>SAND!Q16</f>
        <v>-9.9999999996214228E-5</v>
      </c>
      <c r="E10" s="35">
        <f>SAND!Q17</f>
        <v>6.0716000000000037</v>
      </c>
      <c r="F10" s="35">
        <f>SAND!Q18</f>
        <v>0.10955000000000226</v>
      </c>
      <c r="G10" s="35">
        <f t="shared" si="0"/>
        <v>0.79250000000000587</v>
      </c>
      <c r="H10" s="35">
        <f t="shared" si="1"/>
        <v>6.1811500000000059</v>
      </c>
      <c r="I10" s="35">
        <f t="shared" si="9"/>
        <v>6.9735500000000155</v>
      </c>
      <c r="J10" s="52">
        <f t="shared" si="2"/>
        <v>7.994493478931064</v>
      </c>
      <c r="K10" s="35">
        <f t="shared" si="3"/>
        <v>3.3698761749755417</v>
      </c>
      <c r="L10" s="35">
        <f t="shared" si="4"/>
        <v>-1.433989861637387E-3</v>
      </c>
      <c r="M10" s="35">
        <f t="shared" si="5"/>
        <v>87.066128442471765</v>
      </c>
      <c r="N10" s="53">
        <f t="shared" si="6"/>
        <v>1.570935893483262</v>
      </c>
      <c r="O10" s="53">
        <f t="shared" si="7"/>
        <v>11.364369653906605</v>
      </c>
      <c r="P10" s="54">
        <f t="shared" si="8"/>
        <v>88.637064335955031</v>
      </c>
      <c r="Q10" s="53">
        <f>(I10/'Final-Total Dry Solids &amp; Pellet'!I10)*100</f>
        <v>98.456140846263821</v>
      </c>
      <c r="R10" s="53">
        <f>(G10/'Final-Total Dry Solids &amp; Pellet'!I10)*100</f>
        <v>11.188919792740352</v>
      </c>
      <c r="S10" s="53">
        <f>(H10/'Final-Total Dry Solids &amp; Pellet'!I10)*100</f>
        <v>87.268632904601361</v>
      </c>
      <c r="T10" s="53">
        <f>(C10/'Final-Total Dry Solids &amp; Pellet'!I10)*100</f>
        <v>7.8710697595617454</v>
      </c>
      <c r="U10" s="53">
        <f>(B10/'Final-Total Dry Solids &amp; Pellet'!I10)*100</f>
        <v>3.3178500331786078</v>
      </c>
      <c r="V10" s="53">
        <f>(D10/'Final-Total Dry Solids &amp; Pellet'!I10)*100</f>
        <v>-1.4118510778948496E-3</v>
      </c>
      <c r="W10" s="53">
        <f>(E10/'Final-Total Dry Solids &amp; Pellet'!I10)*100</f>
        <v>85.721950048708976</v>
      </c>
      <c r="X10" s="54">
        <f>(F10/'Final-Total Dry Solids &amp; Pellet'!I10)*100</f>
        <v>1.5466828558923933</v>
      </c>
    </row>
    <row r="11" spans="1:24" x14ac:dyDescent="0.25">
      <c r="A11" t="s">
        <v>78</v>
      </c>
      <c r="B11" s="53">
        <f>MUD!S15-MUD!S16</f>
        <v>0.25999999999999357</v>
      </c>
      <c r="C11" s="35">
        <f>MUD!S16</f>
        <v>0.57000000000000262</v>
      </c>
      <c r="D11" s="35">
        <f>SAND!Q19</f>
        <v>1.9999999999953388E-3</v>
      </c>
      <c r="E11" s="35">
        <f>SAND!Q20</f>
        <v>6.1269500000000008</v>
      </c>
      <c r="F11" s="35">
        <f>SAND!Q21</f>
        <v>0.10665000000000191</v>
      </c>
      <c r="G11" s="35">
        <f t="shared" si="0"/>
        <v>0.82999999999999619</v>
      </c>
      <c r="H11" s="35">
        <f t="shared" si="1"/>
        <v>6.2336000000000027</v>
      </c>
      <c r="I11" s="35">
        <f t="shared" si="9"/>
        <v>7.0655999999999946</v>
      </c>
      <c r="J11" s="52">
        <f t="shared" si="2"/>
        <v>8.0672554347826519</v>
      </c>
      <c r="K11" s="35">
        <f t="shared" si="3"/>
        <v>3.6798007246375928</v>
      </c>
      <c r="L11" s="35">
        <f t="shared" si="4"/>
        <v>2.8306159420223909E-2</v>
      </c>
      <c r="M11" s="35">
        <f t="shared" si="5"/>
        <v>86.715211730072539</v>
      </c>
      <c r="N11" s="53">
        <f t="shared" si="6"/>
        <v>1.5094259510869847</v>
      </c>
      <c r="O11" s="53">
        <f t="shared" si="7"/>
        <v>11.747056159420245</v>
      </c>
      <c r="P11" s="54">
        <f t="shared" si="8"/>
        <v>88.224637681159521</v>
      </c>
      <c r="Q11" s="53">
        <f>(I11/'Final-Total Dry Solids &amp; Pellet'!I11)*100</f>
        <v>98.22746799015701</v>
      </c>
      <c r="R11" s="53">
        <f>(G11/'Final-Total Dry Solids &amp; Pellet'!I11)*100</f>
        <v>11.538835828780289</v>
      </c>
      <c r="S11" s="53">
        <f>(H11/'Final-Total Dry Solids &amp; Pellet'!I11)*100</f>
        <v>86.660827737692969</v>
      </c>
      <c r="T11" s="53">
        <f>(C11/'Final-Total Dry Solids &amp; Pellet'!I11)*100</f>
        <v>7.924260749885331</v>
      </c>
      <c r="U11" s="53">
        <f>(B11/'Final-Total Dry Solids &amp; Pellet'!I11)*100</f>
        <v>3.6145750788949575</v>
      </c>
      <c r="V11" s="53">
        <f>(D11/'Final-Total Dry Solids &amp; Pellet'!I11)*100</f>
        <v>2.7804423683743251E-2</v>
      </c>
      <c r="W11" s="53">
        <f>(E11/'Final-Total Dry Solids &amp; Pellet'!I11)*100</f>
        <v>85.178156844753886</v>
      </c>
      <c r="X11" s="54">
        <f>(F11/'Final-Total Dry Solids &amp; Pellet'!I11)*100</f>
        <v>1.4826708929390908</v>
      </c>
    </row>
    <row r="12" spans="1:24" x14ac:dyDescent="0.25">
      <c r="A12" s="55" t="s">
        <v>79</v>
      </c>
      <c r="B12" s="53">
        <f>MUD!S17-MUD!S18</f>
        <v>0.22250000000000325</v>
      </c>
      <c r="C12" s="35">
        <f>MUD!S18</f>
        <v>0.46750000000000835</v>
      </c>
      <c r="D12" s="35">
        <f>SAND!Q22</f>
        <v>0</v>
      </c>
      <c r="E12" s="35">
        <f>SAND!Q23</f>
        <v>6.4754000000000005</v>
      </c>
      <c r="F12" s="35">
        <f>SAND!Q24</f>
        <v>0.1170999999999971</v>
      </c>
      <c r="G12" s="35">
        <f t="shared" si="0"/>
        <v>0.6900000000000116</v>
      </c>
      <c r="H12" s="35">
        <f t="shared" si="1"/>
        <v>6.5924999999999976</v>
      </c>
      <c r="I12" s="35">
        <f t="shared" si="9"/>
        <v>7.2825000000000095</v>
      </c>
      <c r="J12" s="52">
        <f t="shared" si="2"/>
        <v>6.4194987984896352</v>
      </c>
      <c r="K12" s="35">
        <f t="shared" si="3"/>
        <v>3.0552694816340948</v>
      </c>
      <c r="L12" s="35">
        <f t="shared" si="4"/>
        <v>0</v>
      </c>
      <c r="M12" s="35">
        <f t="shared" si="5"/>
        <v>88.917267421901713</v>
      </c>
      <c r="N12" s="53">
        <f t="shared" si="6"/>
        <v>1.6079642979745548</v>
      </c>
      <c r="O12" s="53">
        <f t="shared" si="7"/>
        <v>9.4747682801237314</v>
      </c>
      <c r="P12" s="54">
        <f t="shared" si="8"/>
        <v>90.52523171987626</v>
      </c>
      <c r="Q12" s="53">
        <f>(I12/'Final-Total Dry Solids &amp; Pellet'!I12)*100</f>
        <v>98.251507669891026</v>
      </c>
      <c r="R12" s="53">
        <f>(G12/'Final-Total Dry Solids &amp; Pellet'!I12)*100</f>
        <v>9.3091026834501704</v>
      </c>
      <c r="S12" s="53">
        <f>(H12/'Final-Total Dry Solids &amp; Pellet'!I12)*100</f>
        <v>88.942404986440849</v>
      </c>
      <c r="T12" s="53">
        <f>(C12/'Final-Total Dry Solids &amp; Pellet'!I12)*100</f>
        <v>6.3072543543666066</v>
      </c>
      <c r="U12" s="53">
        <f>(B12/'Final-Total Dry Solids &amp; Pellet'!I12)*100</f>
        <v>3.0018483290835625</v>
      </c>
      <c r="V12" s="53">
        <f>(D12/'Final-Total Dry Solids &amp; Pellet'!I12)*100</f>
        <v>0</v>
      </c>
      <c r="W12" s="53">
        <f>(E12/'Final-Total Dry Solids &amp; Pellet'!I12)*100</f>
        <v>87.362555820887266</v>
      </c>
      <c r="X12" s="54">
        <f>(F12/'Final-Total Dry Solids &amp; Pellet'!I12)*100</f>
        <v>1.5798491655535791</v>
      </c>
    </row>
    <row r="13" spans="1:24" x14ac:dyDescent="0.25">
      <c r="A13" s="55" t="s">
        <v>80</v>
      </c>
      <c r="B13" s="53">
        <f>MUD!S19-MUD!S20</f>
        <v>0.25000000000001688</v>
      </c>
      <c r="C13" s="35">
        <f>MUD!S20</f>
        <v>0.43749999999998945</v>
      </c>
      <c r="D13" s="35">
        <f>SAND!Q25</f>
        <v>1.0000000000331966E-4</v>
      </c>
      <c r="E13" s="35">
        <f>SAND!Q26</f>
        <v>6.5531999999999968</v>
      </c>
      <c r="F13" s="35">
        <f>SAND!Q27</f>
        <v>0.13530000000000086</v>
      </c>
      <c r="G13" s="35">
        <f t="shared" si="0"/>
        <v>0.68750000000000633</v>
      </c>
      <c r="H13" s="35">
        <f t="shared" si="1"/>
        <v>6.6884999999999977</v>
      </c>
      <c r="I13" s="35">
        <f t="shared" si="9"/>
        <v>7.3761000000000072</v>
      </c>
      <c r="J13" s="52">
        <f t="shared" si="2"/>
        <v>5.9313187185638618</v>
      </c>
      <c r="K13" s="35">
        <f t="shared" si="3"/>
        <v>3.3893249820368032</v>
      </c>
      <c r="L13" s="35">
        <f t="shared" si="4"/>
        <v>1.3557299928596352E-3</v>
      </c>
      <c r="M13" s="35">
        <f t="shared" si="5"/>
        <v>88.843697889128265</v>
      </c>
      <c r="N13" s="53">
        <f t="shared" si="6"/>
        <v>1.8343026802782059</v>
      </c>
      <c r="O13" s="53">
        <f t="shared" si="7"/>
        <v>9.3206437006006659</v>
      </c>
      <c r="P13" s="54">
        <f t="shared" si="8"/>
        <v>90.678000569406478</v>
      </c>
      <c r="Q13" s="53">
        <f>(I13/'Final-Total Dry Solids &amp; Pellet'!I13)*100</f>
        <v>98.232740251438301</v>
      </c>
      <c r="R13" s="53">
        <f>(G13/'Final-Total Dry Solids &amp; Pellet'!I13)*100</f>
        <v>9.1559237161730973</v>
      </c>
      <c r="S13" s="53">
        <f>(H13/'Final-Total Dry Solids &amp; Pellet'!I13)*100</f>
        <v>89.075484764542807</v>
      </c>
      <c r="T13" s="53">
        <f>(C13/'Final-Total Dry Solids &amp; Pellet'!I13)*100</f>
        <v>5.8264969102917776</v>
      </c>
      <c r="U13" s="53">
        <f>(B13/'Final-Total Dry Solids &amp; Pellet'!I13)*100</f>
        <v>3.3294268058813206</v>
      </c>
      <c r="V13" s="53">
        <f>(D13/'Final-Total Dry Solids &amp; Pellet'!I13)*100</f>
        <v>1.3317707223966485E-3</v>
      </c>
      <c r="W13" s="53">
        <f>(E13/'Final-Total Dry Solids &amp; Pellet'!I13)*100</f>
        <v>87.273598977199953</v>
      </c>
      <c r="X13" s="54">
        <f>(F13/'Final-Total Dry Solids &amp; Pellet'!I13)*100</f>
        <v>1.8018857873428606</v>
      </c>
    </row>
    <row r="14" spans="1:24" x14ac:dyDescent="0.25">
      <c r="A14" s="55" t="s">
        <v>81</v>
      </c>
      <c r="B14" s="53">
        <f>MUD!S21-MUD!S22</f>
        <v>0.19249999999999545</v>
      </c>
      <c r="C14" s="35">
        <f>MUD!S22</f>
        <v>0.38000000000000134</v>
      </c>
      <c r="D14" s="35">
        <f>SAND!Q28</f>
        <v>1.1000000000009891E-3</v>
      </c>
      <c r="E14" s="35">
        <f>SAND!Q29</f>
        <v>6.7610000000000028</v>
      </c>
      <c r="F14" s="35">
        <f>SAND!Q30</f>
        <v>0.12769999999999726</v>
      </c>
      <c r="G14" s="35">
        <f t="shared" si="0"/>
        <v>0.57249999999999679</v>
      </c>
      <c r="H14" s="35">
        <f t="shared" si="1"/>
        <v>6.8887</v>
      </c>
      <c r="I14" s="35">
        <f t="shared" si="9"/>
        <v>7.4622999999999982</v>
      </c>
      <c r="J14" s="52">
        <f t="shared" si="2"/>
        <v>5.092263779263785</v>
      </c>
      <c r="K14" s="35">
        <f t="shared" si="3"/>
        <v>2.579633625021716</v>
      </c>
      <c r="L14" s="35">
        <f t="shared" si="4"/>
        <v>1.4740763571566265E-2</v>
      </c>
      <c r="M14" s="35">
        <f t="shared" si="5"/>
        <v>90.602093188427219</v>
      </c>
      <c r="N14" s="53">
        <f t="shared" si="6"/>
        <v>1.7112686437157083</v>
      </c>
      <c r="O14" s="53">
        <f t="shared" si="7"/>
        <v>7.6718974042855006</v>
      </c>
      <c r="P14" s="54">
        <f t="shared" si="8"/>
        <v>92.313361832142931</v>
      </c>
      <c r="Q14" s="53">
        <f>(I14/'Final-Total Dry Solids &amp; Pellet'!I14)*100</f>
        <v>98.377145569119634</v>
      </c>
      <c r="R14" s="53">
        <f>(G14/'Final-Total Dry Solids &amp; Pellet'!I14)*100</f>
        <v>7.5473936773274577</v>
      </c>
      <c r="S14" s="53">
        <f>(H14/'Final-Total Dry Solids &amp; Pellet'!I14)*100</f>
        <v>90.815250349355352</v>
      </c>
      <c r="T14" s="53">
        <f>(C14/'Final-Total Dry Solids &amp; Pellet'!I14)*100</f>
        <v>5.0096237508898867</v>
      </c>
      <c r="U14" s="53">
        <f>(B14/'Final-Total Dry Solids &amp; Pellet'!I14)*100</f>
        <v>2.537769926437571</v>
      </c>
      <c r="V14" s="53">
        <f>(D14/'Final-Total Dry Solids &amp; Pellet'!I14)*100</f>
        <v>1.45015424367995E-2</v>
      </c>
      <c r="W14" s="53">
        <f>(E14/'Final-Total Dry Solids &amp; Pellet'!I14)*100</f>
        <v>89.131753104648453</v>
      </c>
      <c r="X14" s="54">
        <f>(F14/'Final-Total Dry Solids &amp; Pellet'!I14)*100</f>
        <v>1.6834972447069014</v>
      </c>
    </row>
    <row r="15" spans="1:24" x14ac:dyDescent="0.25">
      <c r="A15" s="35" t="s">
        <v>82</v>
      </c>
      <c r="B15" s="35">
        <f>MUD!S23-MUD!S24</f>
        <v>0.21999999999999797</v>
      </c>
      <c r="C15" s="35">
        <f>MUD!S24</f>
        <v>0.47500000000000198</v>
      </c>
      <c r="D15" s="35">
        <f>SAND!Q31</f>
        <v>3.6999999999984823E-3</v>
      </c>
      <c r="E15" s="35">
        <f>SAND!Q32</f>
        <v>6.5208000000000048</v>
      </c>
      <c r="F15" s="35">
        <f>SAND!Q33</f>
        <v>0.13569999999999993</v>
      </c>
      <c r="G15" s="35">
        <f t="shared" si="0"/>
        <v>0.69499999999999995</v>
      </c>
      <c r="H15" s="35">
        <f t="shared" si="1"/>
        <v>6.6565000000000047</v>
      </c>
      <c r="I15" s="35">
        <f t="shared" si="9"/>
        <v>7.3552000000000035</v>
      </c>
      <c r="J15" s="52">
        <f t="shared" si="2"/>
        <v>6.4580160974548857</v>
      </c>
      <c r="K15" s="35">
        <f t="shared" si="3"/>
        <v>2.9910811398738018</v>
      </c>
      <c r="L15" s="35">
        <f t="shared" si="4"/>
        <v>5.0304546443311948E-2</v>
      </c>
      <c r="M15" s="35">
        <f t="shared" si="5"/>
        <v>88.655644985860377</v>
      </c>
      <c r="N15" s="53">
        <f t="shared" si="6"/>
        <v>1.8449532303676293</v>
      </c>
      <c r="O15" s="53">
        <f t="shared" si="7"/>
        <v>9.4490972373286883</v>
      </c>
      <c r="P15" s="54">
        <f t="shared" si="8"/>
        <v>90.500598216227999</v>
      </c>
      <c r="Q15" s="53">
        <f>(I15/'Final-Total Dry Solids &amp; Pellet'!I15)*100</f>
        <v>98.313807000073723</v>
      </c>
      <c r="R15" s="53">
        <f>(G15/'Final-Total Dry Solids &amp; Pellet'!I15)*100</f>
        <v>9.2897672211566231</v>
      </c>
      <c r="S15" s="53">
        <f>(H15/'Final-Total Dry Solids &amp; Pellet'!I15)*100</f>
        <v>88.974583464214547</v>
      </c>
      <c r="T15" s="53">
        <f>(C15/'Final-Total Dry Solids &amp; Pellet'!I15)*100</f>
        <v>6.3491214820854891</v>
      </c>
      <c r="U15" s="53">
        <f>(B15/'Final-Total Dry Solids &amp; Pellet'!I15)*100</f>
        <v>2.9406457390711345</v>
      </c>
      <c r="V15" s="53">
        <f>(D15/'Final-Total Dry Solids &amp; Pellet'!I15)*100</f>
        <v>4.9456314702540159E-2</v>
      </c>
      <c r="W15" s="53">
        <f>(E15/'Final-Total Dry Solids &amp; Pellet'!I15)*100</f>
        <v>87.160739706069293</v>
      </c>
      <c r="X15" s="54">
        <f>(F15/'Final-Total Dry Solids &amp; Pellet'!I15)*100</f>
        <v>1.8138437581452564</v>
      </c>
    </row>
    <row r="20" spans="21:21" x14ac:dyDescent="0.25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1.4257812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48" t="s">
        <v>97</v>
      </c>
      <c r="B1" s="17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01" t="s">
        <v>58</v>
      </c>
      <c r="C3" s="102"/>
      <c r="D3" s="102"/>
      <c r="E3" s="102"/>
      <c r="F3" s="102"/>
      <c r="G3" s="102"/>
      <c r="H3" s="102"/>
      <c r="I3" s="102"/>
      <c r="J3" s="100" t="s">
        <v>56</v>
      </c>
      <c r="K3" s="97"/>
      <c r="L3" s="97"/>
      <c r="M3" s="97"/>
      <c r="N3" s="97"/>
      <c r="O3" s="97"/>
      <c r="P3" s="107"/>
      <c r="Q3" s="100" t="s">
        <v>57</v>
      </c>
      <c r="R3" s="97"/>
      <c r="S3" s="97"/>
      <c r="T3" s="97"/>
      <c r="U3" s="97"/>
      <c r="V3" s="97"/>
      <c r="W3" s="97"/>
      <c r="X3" s="97"/>
    </row>
    <row r="4" spans="1:24" x14ac:dyDescent="0.25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5">
      <c r="A6" t="s">
        <v>93</v>
      </c>
      <c r="B6" s="17">
        <f>'Final-Total Dry Solids &amp; Pellet'!B6-'Final-Total Fixed Solids'!B6</f>
        <v>2.5000000000052758E-3</v>
      </c>
      <c r="C6">
        <f>'Final-Total Dry Solids &amp; Pellet'!C6-'Final-Total Fixed Solids'!C6</f>
        <v>0.18500000000000183</v>
      </c>
      <c r="D6">
        <f>'Final-Total Dry Solids &amp; Pellet'!D6-'Final-Total Fixed Solids'!D6</f>
        <v>-2.5000000000119371E-4</v>
      </c>
      <c r="E6">
        <f>'Final-Total Dry Solids &amp; Pellet'!E6-'Final-Total Fixed Solids'!E6</f>
        <v>4.9500000000008981E-3</v>
      </c>
      <c r="F6">
        <f>'Final-Total Dry Solids &amp; Pellet'!F6-'Final-Total Fixed Solids'!F6</f>
        <v>1.0499999999993292E-3</v>
      </c>
      <c r="G6" s="35">
        <f>B6+C6</f>
        <v>0.18750000000000711</v>
      </c>
      <c r="H6" s="35">
        <f>E6+F6</f>
        <v>6.0000000000002274E-3</v>
      </c>
      <c r="I6" s="35">
        <f>SUM(B6:F6)</f>
        <v>0.19325000000000614</v>
      </c>
      <c r="J6" s="52">
        <f t="shared" ref="J6:J15" si="0">(C6/I6)*100</f>
        <v>95.730918499351077</v>
      </c>
      <c r="K6" s="35">
        <f t="shared" ref="K6:K15" si="1">(B6/I6)*100</f>
        <v>1.2936610608047587</v>
      </c>
      <c r="L6" s="35">
        <f>(D6/I6)*100</f>
        <v>-0.12936610608082058</v>
      </c>
      <c r="M6" s="35">
        <f>(E6/I6)*100</f>
        <v>2.5614489003884815</v>
      </c>
      <c r="N6" s="35">
        <f>(F6/I6)*100</f>
        <v>0.54333764553650499</v>
      </c>
      <c r="O6" s="35">
        <f>(G6/I6)*100</f>
        <v>97.024579560155829</v>
      </c>
      <c r="P6" s="54">
        <f>(H6/I6)*100</f>
        <v>3.1047865459249868</v>
      </c>
      <c r="Q6" s="53">
        <f>(I6/'Final-Total Dry Solids &amp; Pellet'!I6)*100</f>
        <v>3.3601975257123522</v>
      </c>
      <c r="R6" s="53">
        <f>(G6/'Final-Total Dry Solids &amp; Pellet'!I6)*100</f>
        <v>3.260217521713169</v>
      </c>
      <c r="S6" s="35">
        <f>(H6/'Final-Total Dry Solids &amp; Pellet'!I6)*100</f>
        <v>0.10432696069482142</v>
      </c>
      <c r="T6" s="35">
        <f>(C6/'Final-Total Dry Solids &amp; Pellet'!I6)*100</f>
        <v>3.2167479547569036</v>
      </c>
      <c r="U6" s="35">
        <f>(B6/'Final-Total Dry Solids &amp; Pellet'!I6)*100</f>
        <v>4.3469566956265679E-2</v>
      </c>
      <c r="V6" s="35">
        <f>(D6/'Final-Total Dry Solids &amp; Pellet'!I6)*100</f>
        <v>-4.3469566956381503E-3</v>
      </c>
      <c r="W6" s="35">
        <f>(E6/'Final-Total Dry Solids &amp; Pellet'!I6)*100</f>
        <v>8.6069742573240016E-2</v>
      </c>
      <c r="X6" s="54">
        <f>(F6/'Final-Total Dry Solids &amp; Pellet'!I6)*100</f>
        <v>1.8257218121581393E-2</v>
      </c>
    </row>
    <row r="7" spans="1:24" s="34" customFormat="1" x14ac:dyDescent="0.25">
      <c r="A7" s="35" t="s">
        <v>92</v>
      </c>
      <c r="B7" s="17">
        <f>'Final-Total Dry Solids &amp; Pellet'!B7-'Final-Total Fixed Solids'!B7</f>
        <v>1.7500000000003735E-2</v>
      </c>
      <c r="C7">
        <f>'Final-Total Dry Solids &amp; Pellet'!C7-'Final-Total Fixed Solids'!C7</f>
        <v>0.13999999999998458</v>
      </c>
      <c r="D7">
        <f>'Final-Total Dry Solids &amp; Pellet'!D7-'Final-Total Fixed Solids'!D7</f>
        <v>1.4999999999787406E-4</v>
      </c>
      <c r="E7">
        <f>'Final-Total Dry Solids &amp; Pellet'!E7-'Final-Total Fixed Solids'!E7</f>
        <v>7.4999999999931788E-3</v>
      </c>
      <c r="F7">
        <f>'Final-Total Dry Solids &amp; Pellet'!F7-'Final-Total Fixed Solids'!F7</f>
        <v>4.9999999999883471E-4</v>
      </c>
      <c r="G7" s="35">
        <f t="shared" ref="G7:G15" si="2">B7+C7</f>
        <v>0.15749999999998832</v>
      </c>
      <c r="H7" s="35">
        <f t="shared" ref="H7:H15" si="3">E7+F7</f>
        <v>7.9999999999920135E-3</v>
      </c>
      <c r="I7" s="35">
        <f t="shared" ref="I7:I15" si="4">SUM(B7:F7)</f>
        <v>0.1656499999999782</v>
      </c>
      <c r="J7" s="52">
        <f t="shared" si="0"/>
        <v>84.51554482342469</v>
      </c>
      <c r="K7" s="35">
        <f t="shared" si="1"/>
        <v>10.564443102931504</v>
      </c>
      <c r="L7" s="35">
        <f t="shared" ref="L7:L15" si="5">(D7/I7)*100</f>
        <v>9.0552369452395892E-2</v>
      </c>
      <c r="M7" s="35">
        <f t="shared" ref="M7:M15" si="6">(E7/I7)*100</f>
        <v>4.5276184726798467</v>
      </c>
      <c r="N7" s="35">
        <f t="shared" ref="N7:N15" si="7">(F7/I7)*100</f>
        <v>0.30184123151156084</v>
      </c>
      <c r="O7" s="35">
        <f t="shared" ref="O7:O15" si="8">(G7/I7)*100</f>
        <v>95.079987926356196</v>
      </c>
      <c r="P7" s="54">
        <f t="shared" ref="P7:P15" si="9">(H7/I7)*100</f>
        <v>4.8294597041914074</v>
      </c>
      <c r="Q7" s="53">
        <f>(I7/'Final-Total Dry Solids &amp; Pellet'!I7)*100</f>
        <v>2.4821127551972801</v>
      </c>
      <c r="R7" s="53">
        <f>(G7/'Final-Total Dry Solids &amp; Pellet'!I7)*100</f>
        <v>2.3599925079601212</v>
      </c>
      <c r="S7" s="35">
        <f>(H7/'Final-Total Dry Solids &amp; Pellet'!I7)*100</f>
        <v>0.11987263532484775</v>
      </c>
      <c r="T7" s="35">
        <f>(C7/'Final-Total Dry Solids &amp; Pellet'!I7)*100</f>
        <v>2.0977711181866989</v>
      </c>
      <c r="U7" s="35">
        <f>(B7/'Final-Total Dry Solids &amp; Pellet'!I7)*100</f>
        <v>0.26222138977342219</v>
      </c>
      <c r="V7" s="35">
        <f>(D7/'Final-Total Dry Solids &amp; Pellet'!I7)*100</f>
        <v>2.2476119123112839E-3</v>
      </c>
      <c r="W7" s="35">
        <f>(E7/'Final-Total Dry Solids &amp; Pellet'!I7)*100</f>
        <v>0.11238059561705475</v>
      </c>
      <c r="X7" s="54">
        <f>(F7/'Final-Total Dry Solids &amp; Pellet'!I7)*100</f>
        <v>7.4920397077930037E-3</v>
      </c>
    </row>
    <row r="8" spans="1:24" x14ac:dyDescent="0.25">
      <c r="A8" t="s">
        <v>75</v>
      </c>
      <c r="B8" s="17">
        <f>'Final-Total Dry Solids &amp; Pellet'!B8-'Final-Total Fixed Solids'!B8</f>
        <v>7.4999999999936229E-3</v>
      </c>
      <c r="C8">
        <f>'Final-Total Dry Solids &amp; Pellet'!C8-'Final-Total Fixed Solids'!C8</f>
        <v>0.11750000000000371</v>
      </c>
      <c r="D8">
        <f>'Final-Total Dry Solids &amp; Pellet'!D8-'Final-Total Fixed Solids'!D8</f>
        <v>-1.5000000000142677E-4</v>
      </c>
      <c r="E8">
        <f>'Final-Total Dry Solids &amp; Pellet'!E8-'Final-Total Fixed Solids'!E8</f>
        <v>5.8999999999969077E-3</v>
      </c>
      <c r="F8">
        <f>'Final-Total Dry Solids &amp; Pellet'!F8-'Final-Total Fixed Solids'!F8</f>
        <v>1.300000000000523E-3</v>
      </c>
      <c r="G8" s="35">
        <f t="shared" si="2"/>
        <v>0.12499999999999734</v>
      </c>
      <c r="H8" s="35">
        <f t="shared" si="3"/>
        <v>7.1999999999974307E-3</v>
      </c>
      <c r="I8" s="35">
        <f t="shared" si="4"/>
        <v>0.13204999999999334</v>
      </c>
      <c r="J8" s="52">
        <f t="shared" si="0"/>
        <v>88.981446421817225</v>
      </c>
      <c r="K8" s="35">
        <f t="shared" si="1"/>
        <v>5.679666792876942</v>
      </c>
      <c r="L8" s="35">
        <f t="shared" si="5"/>
        <v>-0.11359333585871589</v>
      </c>
      <c r="M8" s="35">
        <f t="shared" si="6"/>
        <v>4.4680045437313183</v>
      </c>
      <c r="N8" s="35">
        <f t="shared" si="7"/>
        <v>0.98447557743323622</v>
      </c>
      <c r="O8" s="35">
        <f t="shared" si="8"/>
        <v>94.661113214694154</v>
      </c>
      <c r="P8" s="54">
        <f t="shared" si="9"/>
        <v>5.4524801211645535</v>
      </c>
      <c r="Q8" s="53">
        <f>(I8/'Final-Total Dry Solids &amp; Pellet'!I8)*100</f>
        <v>1.9291312700417607</v>
      </c>
      <c r="R8" s="53">
        <f>(G8/'Final-Total Dry Solids &amp; Pellet'!I8)*100</f>
        <v>1.8261371355942986</v>
      </c>
      <c r="S8" s="35">
        <f>(H8/'Final-Total Dry Solids &amp; Pellet'!I8)*100</f>
        <v>0.10518549901019629</v>
      </c>
      <c r="T8" s="35">
        <f>(C8/'Final-Total Dry Solids &amp; Pellet'!I8)*100</f>
        <v>1.7165689074587314</v>
      </c>
      <c r="U8" s="35">
        <f>(B8/'Final-Total Dry Solids &amp; Pellet'!I8)*100</f>
        <v>0.10956822813556708</v>
      </c>
      <c r="V8" s="35">
        <f>(D8/'Final-Total Dry Solids &amp; Pellet'!I8)*100</f>
        <v>-2.1913645627340485E-3</v>
      </c>
      <c r="W8" s="35">
        <f>(E8/'Final-Total Dry Solids &amp; Pellet'!I8)*100</f>
        <v>8.6193672800007545E-2</v>
      </c>
      <c r="X8" s="54">
        <f>(F8/'Final-Total Dry Solids &amp; Pellet'!I8)*100</f>
        <v>1.8991826210188748E-2</v>
      </c>
    </row>
    <row r="9" spans="1:24" ht="15.75" customHeight="1" x14ac:dyDescent="0.25">
      <c r="A9" t="s">
        <v>76</v>
      </c>
      <c r="B9" s="17">
        <f>'Final-Total Dry Solids &amp; Pellet'!B9-'Final-Total Fixed Solids'!B9</f>
        <v>4.9999999999994493E-3</v>
      </c>
      <c r="C9">
        <f>'Final-Total Dry Solids &amp; Pellet'!C9-'Final-Total Fixed Solids'!C9</f>
        <v>9.7500000000005915E-2</v>
      </c>
      <c r="D9">
        <f>'Final-Total Dry Solids &amp; Pellet'!D9-'Final-Total Fixed Solids'!D9</f>
        <v>2.9999999999574811E-4</v>
      </c>
      <c r="E9">
        <f>'Final-Total Dry Solids &amp; Pellet'!E9-'Final-Total Fixed Solids'!E9</f>
        <v>9.2500000000086402E-3</v>
      </c>
      <c r="F9">
        <f>'Final-Total Dry Solids &amp; Pellet'!F9-'Final-Total Fixed Solids'!F9</f>
        <v>1.2499999999988631E-3</v>
      </c>
      <c r="G9" s="35">
        <f t="shared" si="2"/>
        <v>0.10250000000000536</v>
      </c>
      <c r="H9" s="35">
        <f t="shared" si="3"/>
        <v>1.0500000000007503E-2</v>
      </c>
      <c r="I9" s="35">
        <f t="shared" si="4"/>
        <v>0.11330000000000862</v>
      </c>
      <c r="J9" s="52">
        <f t="shared" si="0"/>
        <v>86.054721977050747</v>
      </c>
      <c r="K9" s="35">
        <f t="shared" si="1"/>
        <v>4.4130626654890284</v>
      </c>
      <c r="L9" s="35">
        <f t="shared" si="5"/>
        <v>0.26478375992561809</v>
      </c>
      <c r="M9" s="35">
        <f t="shared" si="6"/>
        <v>8.1641659311632289</v>
      </c>
      <c r="N9" s="35">
        <f t="shared" si="7"/>
        <v>1.1032656663713754</v>
      </c>
      <c r="O9" s="35">
        <f t="shared" si="8"/>
        <v>90.467784642539783</v>
      </c>
      <c r="P9" s="54">
        <f t="shared" si="9"/>
        <v>9.2674315975346033</v>
      </c>
      <c r="Q9" s="53">
        <f>(I9/'Final-Total Dry Solids &amp; Pellet'!I9)*100</f>
        <v>1.6278969525425426</v>
      </c>
      <c r="R9" s="53">
        <f>(G9/'Final-Total Dry Solids &amp; Pellet'!I9)*100</f>
        <v>1.4727223092286554</v>
      </c>
      <c r="S9" s="35">
        <f>(H9/'Final-Total Dry Solids &amp; Pellet'!I9)*100</f>
        <v>0.15086423655523046</v>
      </c>
      <c r="T9" s="35">
        <f>(C9/'Final-Total Dry Solids &amp; Pellet'!I9)*100</f>
        <v>1.4008821965833669</v>
      </c>
      <c r="U9" s="35">
        <f>(B9/'Final-Total Dry Solids &amp; Pellet'!I9)*100</f>
        <v>7.1840112645288598E-2</v>
      </c>
      <c r="V9" s="35">
        <f>(D9/'Final-Total Dry Solids &amp; Pellet'!I9)*100</f>
        <v>4.3104067586566992E-3</v>
      </c>
      <c r="W9" s="35">
        <f>(E9/'Final-Total Dry Solids &amp; Pellet'!I9)*100</f>
        <v>0.13290420839392267</v>
      </c>
      <c r="X9" s="54">
        <f>(F9/'Final-Total Dry Solids &amp; Pellet'!I9)*100</f>
        <v>1.7960028161307789E-2</v>
      </c>
    </row>
    <row r="10" spans="1:24" x14ac:dyDescent="0.25">
      <c r="A10" s="35" t="s">
        <v>77</v>
      </c>
      <c r="B10" s="17">
        <f>'Final-Total Dry Solids &amp; Pellet'!B10-'Final-Total Fixed Solids'!B10</f>
        <v>-2.2204460492503131E-14</v>
      </c>
      <c r="C10">
        <f>'Final-Total Dry Solids &amp; Pellet'!C10-'Final-Total Fixed Solids'!C10</f>
        <v>0.10000000000001119</v>
      </c>
      <c r="D10">
        <f>'Final-Total Dry Solids &amp; Pellet'!D10-'Final-Total Fixed Solids'!D10</f>
        <v>6.5000000000026148E-4</v>
      </c>
      <c r="E10">
        <f>'Final-Total Dry Solids &amp; Pellet'!E10-'Final-Total Fixed Solids'!E10</f>
        <v>8.2999999999913143E-3</v>
      </c>
      <c r="F10">
        <f>'Final-Total Dry Solids &amp; Pellet'!F10-'Final-Total Fixed Solids'!F10</f>
        <v>3.9999999999906777E-4</v>
      </c>
      <c r="G10" s="35">
        <f t="shared" si="2"/>
        <v>9.9999999999988987E-2</v>
      </c>
      <c r="H10" s="35">
        <f t="shared" si="3"/>
        <v>8.6999999999903821E-3</v>
      </c>
      <c r="I10" s="35">
        <f t="shared" si="4"/>
        <v>0.10934999999997963</v>
      </c>
      <c r="J10" s="52">
        <f t="shared" si="0"/>
        <v>91.449474165550811</v>
      </c>
      <c r="K10" s="35">
        <f t="shared" si="1"/>
        <v>-2.0305862361689316E-11</v>
      </c>
      <c r="L10" s="35">
        <f t="shared" si="5"/>
        <v>0.59442158207625295</v>
      </c>
      <c r="M10" s="35">
        <f t="shared" si="6"/>
        <v>7.5903063557319257</v>
      </c>
      <c r="N10" s="35">
        <f t="shared" si="7"/>
        <v>0.36579789666130985</v>
      </c>
      <c r="O10" s="35">
        <f t="shared" si="8"/>
        <v>91.449474165530503</v>
      </c>
      <c r="P10" s="54">
        <f t="shared" si="9"/>
        <v>7.956104252393235</v>
      </c>
      <c r="Q10" s="53">
        <f>(I10/'Final-Total Dry Solids &amp; Pellet'!I10)*100</f>
        <v>1.5438591537361772</v>
      </c>
      <c r="R10" s="53">
        <f>(G10/'Final-Total Dry Solids &amp; Pellet'!I10)*100</f>
        <v>1.4118510779481435</v>
      </c>
      <c r="S10" s="35">
        <f>(H10/'Final-Total Dry Solids &amp; Pellet'!I10)*100</f>
        <v>0.12283104378136624</v>
      </c>
      <c r="T10" s="35">
        <f>(C10/'Final-Total Dry Solids &amp; Pellet'!I10)*100</f>
        <v>1.411851077948457</v>
      </c>
      <c r="U10" s="35">
        <f>(B10/'Final-Total Dry Solids &amp; Pellet'!I10)*100</f>
        <v>-3.1349391481600964E-13</v>
      </c>
      <c r="V10" s="35">
        <f>(D10/'Final-Total Dry Solids &amp; Pellet'!I10)*100</f>
        <v>9.1770320066676351E-3</v>
      </c>
      <c r="W10" s="35">
        <f>(E10/'Final-Total Dry Solids &amp; Pellet'!I10)*100</f>
        <v>0.11718363946958618</v>
      </c>
      <c r="X10" s="54">
        <f>(F10/'Final-Total Dry Solids &amp; Pellet'!I10)*100</f>
        <v>5.647404311780034E-3</v>
      </c>
    </row>
    <row r="11" spans="1:24" s="34" customFormat="1" x14ac:dyDescent="0.25">
      <c r="A11" t="s">
        <v>78</v>
      </c>
      <c r="B11" s="17">
        <f>'Final-Total Dry Solids &amp; Pellet'!B11-'Final-Total Fixed Solids'!B11</f>
        <v>5.0000000000105516E-3</v>
      </c>
      <c r="C11">
        <f>'Final-Total Dry Solids &amp; Pellet'!C11-'Final-Total Fixed Solids'!C11</f>
        <v>0.11499999999999844</v>
      </c>
      <c r="D11" s="55">
        <f>'Final-Total Dry Solids &amp; Pellet'!D11-'Final-Total Fixed Solids'!D11</f>
        <v>8.0000000000524096E-4</v>
      </c>
      <c r="E11">
        <f>'Final-Total Dry Solids &amp; Pellet'!E11-'Final-Total Fixed Solids'!E11</f>
        <v>5.4000000000016257E-3</v>
      </c>
      <c r="F11">
        <f>'Final-Total Dry Solids &amp; Pellet'!F10-'Final-Total Fixed Solids'!F11</f>
        <v>3.2999999999994145E-3</v>
      </c>
      <c r="G11" s="35">
        <f t="shared" si="2"/>
        <v>0.12000000000000899</v>
      </c>
      <c r="H11" s="35">
        <f t="shared" si="3"/>
        <v>8.7000000000010402E-3</v>
      </c>
      <c r="I11" s="35">
        <f t="shared" si="4"/>
        <v>0.12950000000001527</v>
      </c>
      <c r="J11" s="52">
        <f t="shared" si="0"/>
        <v>88.803088803077117</v>
      </c>
      <c r="K11" s="35">
        <f t="shared" si="1"/>
        <v>3.8610038610115534</v>
      </c>
      <c r="L11" s="35">
        <f t="shared" si="5"/>
        <v>0.61776061776459201</v>
      </c>
      <c r="M11" s="35">
        <f t="shared" si="6"/>
        <v>4.1698841698849334</v>
      </c>
      <c r="N11" s="35">
        <f t="shared" si="7"/>
        <v>2.5482625482617958</v>
      </c>
      <c r="O11" s="35">
        <f t="shared" si="8"/>
        <v>92.664092664088685</v>
      </c>
      <c r="P11" s="54">
        <f t="shared" si="9"/>
        <v>6.7181467181467296</v>
      </c>
      <c r="Q11" s="53">
        <f>(I11/'Final-Total Dry Solids &amp; Pellet'!I11)*100</f>
        <v>1.8003364335267835</v>
      </c>
      <c r="R11" s="53">
        <f>(G11/'Final-Total Dry Solids &amp; Pellet'!I11)*100</f>
        <v>1.6682654210286081</v>
      </c>
      <c r="S11" s="35">
        <f>(H11/'Final-Total Dry Solids &amp; Pellet'!I11)*100</f>
        <v>0.12094924302457949</v>
      </c>
      <c r="T11" s="35">
        <f>(C11/'Final-Total Dry Solids &amp; Pellet'!I11)*100</f>
        <v>1.5987543618189413</v>
      </c>
      <c r="U11" s="35">
        <f>(B11/'Final-Total Dry Solids &amp; Pellet'!I11)*100</f>
        <v>6.9511059209666826E-2</v>
      </c>
      <c r="V11" s="35">
        <v>0</v>
      </c>
      <c r="W11" s="35">
        <f>(E11/'Final-Total Dry Solids &amp; Pellet'!I11)*100</f>
        <v>7.5071943946304343E-2</v>
      </c>
      <c r="X11" s="54">
        <f>(F11/'Final-Total Dry Solids &amp; Pellet'!I11)*100</f>
        <v>4.5877299078275147E-2</v>
      </c>
    </row>
    <row r="12" spans="1:24" x14ac:dyDescent="0.25">
      <c r="A12" s="55" t="s">
        <v>79</v>
      </c>
      <c r="B12" s="17">
        <f>'Final-Total Dry Solids &amp; Pellet'!B12-'Final-Total Fixed Solids'!B12</f>
        <v>1.500000000000945E-2</v>
      </c>
      <c r="C12">
        <f>'Final-Total Dry Solids &amp; Pellet'!C12-'Final-Total Fixed Solids'!C12</f>
        <v>0.10749999999999371</v>
      </c>
      <c r="D12">
        <f>'Final-Total Dry Solids &amp; Pellet'!D12-'Final-Total Fixed Solids'!D12</f>
        <v>0</v>
      </c>
      <c r="E12">
        <f>'Final-Total Dry Solids &amp; Pellet'!E12-'Final-Total Fixed Solids'!E12</f>
        <v>6.0500000000018872E-3</v>
      </c>
      <c r="F12">
        <f>'Final-Total Dry Solids &amp; Pellet'!F11-'Final-Total Fixed Solids'!F12</f>
        <v>-9.1499999999946624E-3</v>
      </c>
      <c r="G12" s="35">
        <f t="shared" si="2"/>
        <v>0.12250000000000316</v>
      </c>
      <c r="H12" s="35">
        <f t="shared" si="3"/>
        <v>-3.0999999999927752E-3</v>
      </c>
      <c r="I12" s="35">
        <f t="shared" si="4"/>
        <v>0.11940000000001039</v>
      </c>
      <c r="J12" s="52">
        <f t="shared" si="0"/>
        <v>90.033500837507844</v>
      </c>
      <c r="K12" s="35">
        <f t="shared" si="1"/>
        <v>12.562814070358581</v>
      </c>
      <c r="L12" s="35">
        <f t="shared" si="5"/>
        <v>0</v>
      </c>
      <c r="M12" s="35">
        <f t="shared" si="6"/>
        <v>5.0670016750430165</v>
      </c>
      <c r="N12" s="35">
        <f t="shared" si="7"/>
        <v>-7.6633165829094363</v>
      </c>
      <c r="O12" s="35">
        <f t="shared" si="8"/>
        <v>102.59631490786643</v>
      </c>
      <c r="P12" s="54">
        <f t="shared" si="9"/>
        <v>-2.5963149078664203</v>
      </c>
      <c r="Q12" s="53">
        <f>(I12/'Final-Total Dry Solids &amp; Pellet'!I12)*100</f>
        <v>1.6108795078319249</v>
      </c>
      <c r="R12" s="53">
        <f>(G12/'Final-Total Dry Solids &amp; Pellet'!I12)*100</f>
        <v>1.6527030126415303</v>
      </c>
      <c r="S12" s="35">
        <f>(H12/'Final-Total Dry Solids &amp; Pellet'!I12)*100</f>
        <v>-4.1823504809605477E-2</v>
      </c>
      <c r="T12" s="35">
        <f>(C12/'Final-Total Dry Solids &amp; Pellet'!I12)*100</f>
        <v>1.4503312151750982</v>
      </c>
      <c r="U12" s="35">
        <f>(B12/'Final-Total Dry Solids &amp; Pellet'!I12)*100</f>
        <v>0.20237179746643211</v>
      </c>
      <c r="V12" s="35">
        <f>(D12/'Final-Total Dry Solids &amp; Pellet'!I12)*100</f>
        <v>0</v>
      </c>
      <c r="W12" s="35">
        <f>(E12/'Final-Total Dry Solids &amp; Pellet'!I12)*100</f>
        <v>8.1623291644768323E-2</v>
      </c>
      <c r="X12" s="54">
        <f>(F12/'Final-Total Dry Solids &amp; Pellet'!I12)*100</f>
        <v>-0.1234467964543738</v>
      </c>
    </row>
    <row r="13" spans="1:24" s="27" customFormat="1" x14ac:dyDescent="0.25">
      <c r="A13" s="55" t="s">
        <v>80</v>
      </c>
      <c r="B13" s="17">
        <f>'Final-Total Dry Solids &amp; Pellet'!B13-'Final-Total Fixed Solids'!B13</f>
        <v>2.4999999999941735E-3</v>
      </c>
      <c r="C13">
        <f>'Final-Total Dry Solids &amp; Pellet'!C13-'Final-Total Fixed Solids'!C13</f>
        <v>0.12250000000000316</v>
      </c>
      <c r="D13" s="55">
        <f>'Final-Total Dry Solids &amp; Pellet'!D13-'Final-Total Fixed Solids'!D13</f>
        <v>-1.0000000000331966E-4</v>
      </c>
      <c r="E13">
        <f>'Final-Total Dry Solids &amp; Pellet'!E13-'Final-Total Fixed Solids'!E13</f>
        <v>7.050000000006662E-3</v>
      </c>
      <c r="F13">
        <f>'Final-Total Dry Solids &amp; Pellet'!F12-'Final-Total Fixed Solids'!F13</f>
        <v>-1.7150000000000887E-2</v>
      </c>
      <c r="G13" s="35">
        <f t="shared" si="2"/>
        <v>0.12499999999999734</v>
      </c>
      <c r="H13" s="35">
        <f t="shared" si="3"/>
        <v>-1.0099999999994225E-2</v>
      </c>
      <c r="I13" s="35">
        <f t="shared" si="4"/>
        <v>0.11479999999999979</v>
      </c>
      <c r="J13" s="52">
        <f t="shared" si="0"/>
        <v>106.7073170731737</v>
      </c>
      <c r="K13" s="35">
        <f t="shared" si="1"/>
        <v>2.1777003484269843</v>
      </c>
      <c r="L13" s="35">
        <f t="shared" si="5"/>
        <v>-8.7108013940174076E-2</v>
      </c>
      <c r="M13" s="35">
        <f t="shared" si="6"/>
        <v>6.1411149825842113</v>
      </c>
      <c r="N13" s="35">
        <f t="shared" si="7"/>
        <v>-14.9390243902447</v>
      </c>
      <c r="O13" s="35">
        <f t="shared" si="8"/>
        <v>108.88501742160066</v>
      </c>
      <c r="P13" s="54">
        <f t="shared" si="9"/>
        <v>-8.7979094076604909</v>
      </c>
      <c r="Q13" s="53">
        <f>(I13/'Final-Total Dry Solids &amp; Pellet'!I13)*100</f>
        <v>1.5288727892605964</v>
      </c>
      <c r="R13" s="53">
        <f>(G13/'Final-Total Dry Solids &amp; Pellet'!I13)*100</f>
        <v>1.6647134029405124</v>
      </c>
      <c r="S13" s="35">
        <f>(H13/'Final-Total Dry Solids &amp; Pellet'!I13)*100</f>
        <v>-0.13450884295751936</v>
      </c>
      <c r="T13" s="35">
        <f>(C13/'Final-Total Dry Solids &amp; Pellet'!I13)*100</f>
        <v>1.6314191348817793</v>
      </c>
      <c r="U13" s="35">
        <f>(B13/'Final-Total Dry Solids &amp; Pellet'!I13)*100</f>
        <v>3.3294268058733367E-2</v>
      </c>
      <c r="V13" s="35">
        <f>(D13/'Final-Total Dry Solids &amp; Pellet'!I13)*100</f>
        <v>-1.3317707223966485E-3</v>
      </c>
      <c r="W13" s="35">
        <f>(E13/'Final-Total Dry Solids &amp; Pellet'!I13)*100</f>
        <v>9.3889835925935625E-2</v>
      </c>
      <c r="X13" s="54">
        <f>(F13/'Final-Total Dry Solids &amp; Pellet'!I13)*100</f>
        <v>-0.22839867888345497</v>
      </c>
    </row>
    <row r="14" spans="1:24" s="27" customFormat="1" x14ac:dyDescent="0.25">
      <c r="A14" s="55" t="s">
        <v>81</v>
      </c>
      <c r="B14" s="17">
        <f>'Final-Total Dry Solids &amp; Pellet'!B14-'Final-Total Fixed Solids'!B14</f>
        <v>1.4999999999998348E-2</v>
      </c>
      <c r="C14">
        <f>'Final-Total Dry Solids &amp; Pellet'!C14-'Final-Total Fixed Solids'!C14</f>
        <v>9.5000000000000639E-2</v>
      </c>
      <c r="D14">
        <f>'Final-Total Dry Solids &amp; Pellet'!D14-'Final-Total Fixed Solids'!D14</f>
        <v>6.5000000000026148E-4</v>
      </c>
      <c r="E14">
        <f>'Final-Total Dry Solids &amp; Pellet'!E14-'Final-Total Fixed Solids'!E14</f>
        <v>1.1199999999995214E-2</v>
      </c>
      <c r="F14">
        <f>'Final-Total Dry Solids &amp; Pellet'!F13-'Final-Total Fixed Solids'!F14</f>
        <v>8.3500000000036323E-3</v>
      </c>
      <c r="G14" s="35">
        <f t="shared" si="2"/>
        <v>0.10999999999999899</v>
      </c>
      <c r="H14" s="35">
        <f t="shared" si="3"/>
        <v>1.9549999999998846E-2</v>
      </c>
      <c r="I14" s="35">
        <f t="shared" si="4"/>
        <v>0.1301999999999981</v>
      </c>
      <c r="J14" s="52">
        <f t="shared" si="0"/>
        <v>72.964669738864856</v>
      </c>
      <c r="K14" s="35">
        <f t="shared" si="1"/>
        <v>11.52073732718784</v>
      </c>
      <c r="L14" s="35">
        <f t="shared" si="5"/>
        <v>0.49923195084506222</v>
      </c>
      <c r="M14" s="35">
        <f t="shared" si="6"/>
        <v>8.6021505376308571</v>
      </c>
      <c r="N14" s="35">
        <f t="shared" si="7"/>
        <v>6.4132104454713943</v>
      </c>
      <c r="O14" s="35">
        <f t="shared" si="8"/>
        <v>84.485407066052687</v>
      </c>
      <c r="P14" s="54">
        <f t="shared" si="9"/>
        <v>15.015360983102251</v>
      </c>
      <c r="Q14" s="53">
        <f>(I14/'Final-Total Dry Solids &amp; Pellet'!I14)*100</f>
        <v>1.7164552956996089</v>
      </c>
      <c r="R14" s="53">
        <f>(G14/'Final-Total Dry Solids &amp; Pellet'!I14)*100</f>
        <v>1.4501542436786328</v>
      </c>
      <c r="S14" s="35">
        <f>(H14/'Final-Total Dry Solids &amp; Pellet'!I14)*100</f>
        <v>0.25773195876287147</v>
      </c>
      <c r="T14" s="35">
        <f>(C14/'Final-Total Dry Solids &amp; Pellet'!I14)*100</f>
        <v>1.2524059377224757</v>
      </c>
      <c r="U14" s="35">
        <f>(B14/'Final-Total Dry Solids &amp; Pellet'!I14)*100</f>
        <v>0.19774830595615725</v>
      </c>
      <c r="V14" s="35">
        <f>(D14/'Final-Total Dry Solids &amp; Pellet'!I14)*100</f>
        <v>8.5690932581045393E-3</v>
      </c>
      <c r="W14" s="35">
        <f>(E14/'Final-Total Dry Solids &amp; Pellet'!I14)*100</f>
        <v>0.14765206844721723</v>
      </c>
      <c r="X14" s="54">
        <f>(F14/'Final-Total Dry Solids &amp; Pellet'!I14)*100</f>
        <v>0.1100798903156542</v>
      </c>
    </row>
    <row r="15" spans="1:24" s="55" customFormat="1" x14ac:dyDescent="0.25">
      <c r="A15" s="35" t="s">
        <v>82</v>
      </c>
      <c r="B15" s="74">
        <f>'Final-Total Dry Solids &amp; Pellet'!B15-'Final-Total Fixed Solids'!B15</f>
        <v>7.4999999999825206E-3</v>
      </c>
      <c r="C15" s="55">
        <f>'Final-Total Dry Solids &amp; Pellet'!C15-'Final-Total Fixed Solids'!C15</f>
        <v>0.11000000000001009</v>
      </c>
      <c r="D15" s="55">
        <f>'Final-Total Dry Solids &amp; Pellet'!D15-'Final-Total Fixed Solids'!D15</f>
        <v>1.0999999999974364E-3</v>
      </c>
      <c r="E15" s="55">
        <f>'Final-Total Dry Solids &amp; Pellet'!E15-'Final-Total Fixed Solids'!E15</f>
        <v>6.5499999999971692E-3</v>
      </c>
      <c r="F15" s="55">
        <f>'Final-Total Dry Solids &amp; Pellet'!F14-'Final-Total Fixed Solids'!F15</f>
        <v>-6.7499999999967031E-3</v>
      </c>
      <c r="G15" s="35">
        <f t="shared" si="2"/>
        <v>0.11749999999999261</v>
      </c>
      <c r="H15" s="35">
        <f t="shared" si="3"/>
        <v>-1.9999999999953388E-4</v>
      </c>
      <c r="I15" s="35">
        <f t="shared" si="4"/>
        <v>0.11839999999999051</v>
      </c>
      <c r="J15" s="52">
        <f t="shared" si="0"/>
        <v>92.905405405421376</v>
      </c>
      <c r="K15" s="35">
        <f t="shared" si="1"/>
        <v>6.3344594594452044</v>
      </c>
      <c r="L15" s="35">
        <f t="shared" si="5"/>
        <v>0.92905405405196329</v>
      </c>
      <c r="M15" s="35">
        <f t="shared" si="6"/>
        <v>5.532094594592647</v>
      </c>
      <c r="N15" s="35">
        <f t="shared" si="7"/>
        <v>-5.7010135135111852</v>
      </c>
      <c r="O15" s="35">
        <f t="shared" si="8"/>
        <v>99.239864864866576</v>
      </c>
      <c r="P15" s="54">
        <f t="shared" si="9"/>
        <v>-0.16891891891853877</v>
      </c>
      <c r="Q15" s="53">
        <f>(I15/'Final-Total Dry Solids &amp; Pellet'!I15)*100</f>
        <v>1.5826020704818076</v>
      </c>
      <c r="R15" s="53">
        <f>(G15/'Final-Total Dry Solids &amp; Pellet'!I15)*100</f>
        <v>1.5705721560947259</v>
      </c>
      <c r="S15" s="35">
        <f>(H15/'Final-Total Dry Solids &amp; Pellet'!I15)*100</f>
        <v>-2.6733143082402801E-3</v>
      </c>
      <c r="T15" s="35">
        <f>(C15/'Final-Total Dry Solids &amp; Pellet'!I15)*100</f>
        <v>1.4703228695357156</v>
      </c>
      <c r="U15" s="35">
        <f>(B15/'Final-Total Dry Solids &amp; Pellet'!I15)*100</f>
        <v>0.1002492865590105</v>
      </c>
      <c r="V15" s="35">
        <f>(D15/'Final-Total Dry Solids &amp; Pellet'!I15)*100</f>
        <v>1.470322869532154E-2</v>
      </c>
      <c r="W15" s="35">
        <f>(E15/'Final-Total Dry Solids &amp; Pellet'!I15)*100</f>
        <v>8.7551043595035377E-2</v>
      </c>
      <c r="X15" s="54">
        <f>(F15/'Final-Total Dry Solids &amp; Pellet'!I15)*100</f>
        <v>-9.0224357903275654E-2</v>
      </c>
    </row>
    <row r="18" spans="1:4" x14ac:dyDescent="0.25">
      <c r="A18" s="39" t="s">
        <v>74</v>
      </c>
      <c r="B18" s="108"/>
      <c r="C18" s="109"/>
      <c r="D18" s="109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2018-11-08T18:09:49Z</dcterms:modified>
</cp:coreProperties>
</file>